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 półrocze 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7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<sst xmlns="http://schemas.openxmlformats.org/spreadsheetml/2006/main" count="297" uniqueCount="202">
  <si>
    <t>Rozdział</t>
  </si>
  <si>
    <t>Paragraf</t>
  </si>
  <si>
    <t>Pozostała działalność</t>
  </si>
  <si>
    <t>TRANSPORT I ŁĄCZNOŚĆ</t>
  </si>
  <si>
    <t>GOSPODARKA MIESZKANIOWA</t>
  </si>
  <si>
    <t>Gospodarka gruntami i nieruchomościami</t>
  </si>
  <si>
    <t>ADMINISTRACJA PUBLICZNA</t>
  </si>
  <si>
    <t>Urzędy wojewódzkie</t>
  </si>
  <si>
    <t>RÓŻNE ROZLICZENIA</t>
  </si>
  <si>
    <t>Ośrodki pomocy społecznej</t>
  </si>
  <si>
    <t>%</t>
  </si>
  <si>
    <t>010</t>
  </si>
  <si>
    <t>01010</t>
  </si>
  <si>
    <t>01095</t>
  </si>
  <si>
    <t>Wpływy z podatku dochodowego od osób fizycznych</t>
  </si>
  <si>
    <t>OŚWIATA I WYCHOWANIE</t>
  </si>
  <si>
    <t>Usługi opiekuńcze i specjalistyczne usługi opiekuńcze</t>
  </si>
  <si>
    <t>Gospodarka ściekowa i ochrona wód</t>
  </si>
  <si>
    <t>Szkoły podstawowe</t>
  </si>
  <si>
    <t>0310</t>
  </si>
  <si>
    <t>0320</t>
  </si>
  <si>
    <t>0330</t>
  </si>
  <si>
    <t>0340</t>
  </si>
  <si>
    <t>0360</t>
  </si>
  <si>
    <t>0370</t>
  </si>
  <si>
    <t>0500</t>
  </si>
  <si>
    <t>0910</t>
  </si>
  <si>
    <t>0410</t>
  </si>
  <si>
    <t>0480</t>
  </si>
  <si>
    <t>0490</t>
  </si>
  <si>
    <t>0920</t>
  </si>
  <si>
    <t>0020</t>
  </si>
  <si>
    <t>0010</t>
  </si>
  <si>
    <t>6290</t>
  </si>
  <si>
    <t>0830</t>
  </si>
  <si>
    <t>0400</t>
  </si>
  <si>
    <t>0970</t>
  </si>
  <si>
    <t>0350</t>
  </si>
  <si>
    <t>0750</t>
  </si>
  <si>
    <t>0470</t>
  </si>
  <si>
    <t>0430</t>
  </si>
  <si>
    <t>Gimnazja</t>
  </si>
  <si>
    <t>Pomoc materialna dla uczniów</t>
  </si>
  <si>
    <t>60016</t>
  </si>
  <si>
    <t>0770</t>
  </si>
  <si>
    <t>DZIAŁALNOŚĆ USŁUGOWA</t>
  </si>
  <si>
    <t>Cmentarze</t>
  </si>
  <si>
    <t>0570</t>
  </si>
  <si>
    <t>BEZPIECZEŃSTWO PUBLICZNE I OCHRONA PRZECIWPOŻAROWA</t>
  </si>
  <si>
    <t>Straż Miejska</t>
  </si>
  <si>
    <t xml:space="preserve"> </t>
  </si>
  <si>
    <t>Przedszkola</t>
  </si>
  <si>
    <t>0580</t>
  </si>
  <si>
    <t>Promocja jednostek samorządu terytorialnego</t>
  </si>
  <si>
    <t>KULTURA I OCHRONA DZIEDZICTWA NARODOWEGO</t>
  </si>
  <si>
    <t>Wykonanie</t>
  </si>
  <si>
    <t>6330</t>
  </si>
  <si>
    <t>Obiekty sportowe</t>
  </si>
  <si>
    <t>Oddziały przedszkolne w szkołach podstawowych</t>
  </si>
  <si>
    <t>Pozostałe odsetki</t>
  </si>
  <si>
    <t>Urzędy gmin (miast i miast na prawach powiatu)</t>
  </si>
  <si>
    <t>Udziały gmin w podatkach stanowiących dochód budżetu państwa</t>
  </si>
  <si>
    <t>0590</t>
  </si>
  <si>
    <t>KULTURA FIZYCZNA I SPORT</t>
  </si>
  <si>
    <t>Część oświatowa subwencji ogólnej dla jednostek samorządu terytorialnego</t>
  </si>
  <si>
    <t>GOSPODARKA KOMUNALNA I OCHRONA ŚRODOWISKA</t>
  </si>
  <si>
    <t>Wpływy i wydatki związane z gromadzeniem środków z opłat produktowych</t>
  </si>
  <si>
    <t xml:space="preserve">Dział </t>
  </si>
  <si>
    <t xml:space="preserve">Treść                                           </t>
  </si>
  <si>
    <t xml:space="preserve">Plan </t>
  </si>
  <si>
    <t>ROLNICTWO I ŁOWIECTWO</t>
  </si>
  <si>
    <t>Środki na dofinansowanie własnych inwestycji gmin (związków gmin), powiatów (związków powiatów), samorządów województw, pozyskane z innych źródeł</t>
  </si>
  <si>
    <t>Wpływy z innych lokalnych opłat pobieranych przez jednostki samorządu terytorialnego na podstawie odrębnych ustaw</t>
  </si>
  <si>
    <t>Dotacje celowe otrzymane z budżetu państwa na realizację zadań bieżących z zakresu administracji rządowej oraz innych zadań zleconych gminie (związkom gmin) ustawami</t>
  </si>
  <si>
    <t>600</t>
  </si>
  <si>
    <t>Drogi publiczne gminne</t>
  </si>
  <si>
    <t>700</t>
  </si>
  <si>
    <t>70005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</si>
  <si>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</si>
  <si>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</si>
  <si>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Wpłaty z tytułu odpłatnego nabycia prawa własności oraz prawa użytkowania wieczystego nieruchomości</t>
  </si>
  <si>
    <t>70095</t>
  </si>
  <si>
    <t>710</t>
  </si>
  <si>
    <t>71035</t>
  </si>
  <si>
    <t>Dotacje celowe otrzymane z budżetu państwa na zadania bieżące realizowane przez gminę na podstawie porozumień z organami administracji rządowej</t>
  </si>
  <si>
    <t>750</t>
  </si>
  <si>
    <t>75011</t>
  </si>
  <si>
    <t>Dochody jednostek samorządu terytorialnego związane z realizacją zadań z zakresu administracji rządowej oraz innych zadań zleconych ustawami</t>
  </si>
  <si>
    <t>75023</t>
  </si>
  <si>
    <t>Grzywny i inne kary pieniężne od osób prawnych i innych jednostek organizacyjnych</t>
  </si>
  <si>
    <t>0690</t>
  </si>
  <si>
    <t>Wpływy z różnych opłat</t>
  </si>
  <si>
    <t>Wpływy z różnych dochodów</t>
  </si>
  <si>
    <t>75075</t>
  </si>
  <si>
    <t>Środki na dofinansowanie własnych zadań bieżących gmin (związków gmin), powiatów (związków powiatów), samorządów województw, pozyskane z innych źródeł</t>
  </si>
  <si>
    <t>751</t>
  </si>
  <si>
    <t>URZĘDY NACZELNYCH  ORGANÓW WŁADZY PAŃSTWOWEJ, KONTROLI I OCHRONY PRAWA ORAZ SĄDOWNICTWA</t>
  </si>
  <si>
    <t>75101</t>
  </si>
  <si>
    <t>Urzędy naczelnych organów władzy państwowej, kontroli i ochrony prawa</t>
  </si>
  <si>
    <t>754</t>
  </si>
  <si>
    <t>75416</t>
  </si>
  <si>
    <t>Grzywny, mandaty i inne kary pieniężne od osób fizycznych</t>
  </si>
  <si>
    <t>756</t>
  </si>
  <si>
    <t>DOCHODY OD OSÓB PRAWNYCH, OD OSÓB FIZYCZNYCH I OD INNYCH JEDNOSTEK NIEPOSIDAJĄCYCH OSOBOWOŚCI PRAWNEJ ORAZ WYDATKI ZWIĄZANE Z ICH POBOREM</t>
  </si>
  <si>
    <t>75601</t>
  </si>
  <si>
    <t>Podatek od działalności gospodarczej osób fizycznych, opłacany w formie karty podatkowej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</si>
  <si>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</si>
  <si>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</si>
  <si>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</si>
  <si>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</si>
  <si>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</si>
  <si>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</si>
  <si>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</si>
  <si>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</si>
  <si>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Rekompensaty utraconych dochodów w podatkach i opłatach lokalnych</t>
  </si>
  <si>
    <t>75616</t>
  </si>
  <si>
    <t>Wpływy z podatku rolnego, podatku leśnego, podatków od spadków i darowizn, podatku od czynności  cywilno-prawnych oraz podatków i opłat lokalnych od osób fizycznych</t>
  </si>
  <si>
    <t>Podatek od spadków i darowizn</t>
  </si>
  <si>
    <t>Opłata od posiadania psów</t>
  </si>
  <si>
    <t>Wpływy z opłaty targowej</t>
  </si>
  <si>
    <t>75618</t>
  </si>
  <si>
    <t>Wpływy z opłaty skarbowej</t>
  </si>
  <si>
    <t>75621</t>
  </si>
  <si>
    <t>Podatek dochodowy od osób fizycznych</t>
  </si>
  <si>
    <t>Podatek dochodowy od osób prawnych</t>
  </si>
  <si>
    <t>758</t>
  </si>
  <si>
    <t>75801</t>
  </si>
  <si>
    <t>Subwencje ogólne z budżetu państwa</t>
  </si>
  <si>
    <t>75814</t>
  </si>
  <si>
    <t>Różne rozliczenia finansowe</t>
  </si>
  <si>
    <t>801</t>
  </si>
  <si>
    <t>80101</t>
  </si>
  <si>
    <t>80103</t>
  </si>
  <si>
    <t>Dotacje celowe otrzymane z gminy na zadania bieżące realizowane na podstawie porozumień (umów) między jednostkami samorządu terytorialnego</t>
  </si>
  <si>
    <t>80104</t>
  </si>
  <si>
    <t>80110</t>
  </si>
  <si>
    <t>80114</t>
  </si>
  <si>
    <t>Zespoły obsługi ekonomiczno-administracyjnej szkół</t>
  </si>
  <si>
    <t>80148</t>
  </si>
  <si>
    <t>Wpływy z usług</t>
  </si>
  <si>
    <t>Dotacje celowe otrzymane z budżetu państwa na realizację własnych zadań bieżących gmin (związków gmin)</t>
  </si>
  <si>
    <t>852</t>
  </si>
  <si>
    <t>POMOC SPOŁECZNA</t>
  </si>
  <si>
    <t>85212</t>
  </si>
  <si>
    <t>Świadczenia rodzinne, świadczenia z funduszu alimentacyjnego oraz składki na ubezpieczenia emerytalne i rentowe z ubezpieczenia społecznego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</si>
  <si>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</si>
  <si>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</si>
  <si>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</si>
  <si>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</si>
  <si>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85219</t>
  </si>
  <si>
    <t>85228</t>
  </si>
  <si>
    <t>85295</t>
  </si>
  <si>
    <t>854</t>
  </si>
  <si>
    <t>EDUKACYJNA OPIEKA WYCHOWAWCZA</t>
  </si>
  <si>
    <t>85412</t>
  </si>
  <si>
    <t>85415</t>
  </si>
  <si>
    <t>900</t>
  </si>
  <si>
    <t>90001</t>
  </si>
  <si>
    <t>90020</t>
  </si>
  <si>
    <t>Wpływy z opłaty produktowej</t>
  </si>
  <si>
    <t>926</t>
  </si>
  <si>
    <t>92601</t>
  </si>
  <si>
    <t>RAZEM :</t>
  </si>
  <si>
    <t>85203</t>
  </si>
  <si>
    <t>Ośrodki wsparcia</t>
  </si>
  <si>
    <t>85216</t>
  </si>
  <si>
    <t>Zasiłki stałe</t>
  </si>
  <si>
    <t>90017</t>
  </si>
  <si>
    <t>90019</t>
  </si>
  <si>
    <t>921</t>
  </si>
  <si>
    <t>92605</t>
  </si>
  <si>
    <t>Pozostałe odsteki</t>
  </si>
  <si>
    <t>0980</t>
  </si>
  <si>
    <t>75056</t>
  </si>
  <si>
    <t>Wpływy i wydatki związane z gromadzeniem środków z opłat i kar za korzystanie ze  środowiska</t>
  </si>
  <si>
    <t>Wpływy z opłat za zezwolenia na sprzedaż napojów alkoholowych</t>
  </si>
  <si>
    <t>Wpływy ze zwrotów dotacji oraz płatności, w tym wykorzystanych niezgodnie z przeznaczeniem lub wykorzystanych z naruszeniem procedur, o których mowa w art. 184 ustawy, pobranych nienależnie lub w nadmiernej wysokości</t>
  </si>
  <si>
    <t>Wpływ z różnych opłat</t>
  </si>
  <si>
    <t>Zakłady gospodarki komunalnej</t>
  </si>
  <si>
    <t xml:space="preserve"> Załącznik  Nr 1</t>
  </si>
  <si>
    <t>Spis powrzechny i inne</t>
  </si>
  <si>
    <t>Wpływy z innych opłat stanowiących dochody jednostek samorządu terytorialnego na podstawie ustaw</t>
  </si>
  <si>
    <t>Stołówki szkolne i przedszkolne</t>
  </si>
  <si>
    <t>Zadania z zakresu kurtury fizycznej i sportu</t>
  </si>
  <si>
    <t>Kolonie i obozy oraz inne formy wypoczynku dzieci i młodzieży szkolnej, a także szkolenia młodzieży</t>
  </si>
  <si>
    <t>Dotacje celowe otrzymane z budżetu państwa na realizację inwestycji i zakupów inwestycyjnych własnych gmin (związków gmin)</t>
  </si>
  <si>
    <t>92109</t>
  </si>
  <si>
    <t>Domy i ośrodki kultury, świetlice i kluby</t>
  </si>
  <si>
    <t xml:space="preserve">  Wykonanie dochodów budżetowych za I półrocze  2011 roku</t>
  </si>
  <si>
    <t>Infrastruktura wodociagowa i sanitacyjna wsi</t>
  </si>
  <si>
    <t>01030</t>
  </si>
  <si>
    <t>Izby rolnicze</t>
  </si>
  <si>
    <t>6297</t>
  </si>
  <si>
    <t>Wpływy z opłat za koncesje i licencje</t>
  </si>
  <si>
    <t>Wpływy do budżetu nadwyżki środków oborotowych samorządowego zakładu budżetowego</t>
  </si>
  <si>
    <t>90095</t>
  </si>
  <si>
    <t>Pozostała  działalność</t>
  </si>
  <si>
    <t xml:space="preserve">Dotacje celowe otrzymane z budżetu państwa na </t>
  </si>
  <si>
    <t xml:space="preserve">realizację zadań bieżących z zakresu adm.rządowej oraz </t>
  </si>
  <si>
    <t xml:space="preserve">innych zadań zleconych gminie (związkom gmin) ustawami  </t>
  </si>
  <si>
    <t xml:space="preserve">Wpływ z tytułu zwrotów wypłaconych świadczeń </t>
  </si>
  <si>
    <t>z funduszu alimentacyjnego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</si>
</sst>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</numFmts>
  <fonts count="42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2" fillId="0" borderId="19" xfId="0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/>
    </xf>
    <xf numFmtId="3" fontId="2" fillId="0" borderId="27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/>
    </xf>
    <xf numFmtId="4" fontId="2" fillId="0" borderId="26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4" xfId="0" applyFont="1" applyFill="1" applyBorder="1" applyAlignment="1">
      <alignment horizontal="left" vertical="top" wrapText="1"/>
    </xf>
    <xf numFmtId="164" fontId="2" fillId="0" borderId="25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21" xfId="0" applyFont="1" applyBorder="1" applyAlignment="1">
      <alignment horizontal="right"/>
    </xf>
    <xf numFmtId="164" fontId="2" fillId="0" borderId="18" xfId="0" applyNumberFormat="1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5" xfId="0" applyBorder="1" applyAlignment="1">
      <alignment/>
    </xf>
    <xf numFmtId="49" fontId="1" fillId="0" borderId="0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2" fillId="0" borderId="18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vertical="top"/>
    </xf>
    <xf numFmtId="3" fontId="1" fillId="0" borderId="13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23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1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2" fillId="0" borderId="44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5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2" fillId="0" borderId="46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/>
    </xf>
    <xf numFmtId="0" fontId="2" fillId="0" borderId="23" xfId="0" applyFont="1" applyBorder="1" applyAlignment="1">
      <alignment horizontal="left" vertical="center" wrapText="1"/>
    </xf>
    <xf numFmtId="49" fontId="2" fillId="0" borderId="47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3" fontId="2" fillId="0" borderId="33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4" fontId="2" fillId="0" borderId="26" xfId="0" applyNumberFormat="1" applyFont="1" applyBorder="1" applyAlignment="1">
      <alignment horizontal="right"/>
    </xf>
    <xf numFmtId="4" fontId="2" fillId="0" borderId="44" xfId="0" applyNumberFormat="1" applyFont="1" applyBorder="1" applyAlignment="1">
      <alignment horizontal="right"/>
    </xf>
    <xf numFmtId="4" fontId="2" fillId="0" borderId="47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1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2" fillId="0" borderId="2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left" vertical="top" wrapText="1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 vertical="top" wrapText="1"/>
    </xf>
    <xf numFmtId="0" fontId="1" fillId="0" borderId="15" xfId="0" applyFont="1" applyBorder="1" applyAlignment="1">
      <alignment vertical="top" wrapText="1"/>
    </xf>
    <xf numFmtId="49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3" fontId="2" fillId="0" borderId="2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164" fontId="2" fillId="0" borderId="25" xfId="0" applyNumberFormat="1" applyFont="1" applyBorder="1" applyAlignment="1">
      <alignment/>
    </xf>
    <xf numFmtId="0" fontId="1" fillId="0" borderId="14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wrapText="1"/>
    </xf>
    <xf numFmtId="0" fontId="0" fillId="0" borderId="19" xfId="0" applyBorder="1" applyAlignment="1">
      <alignment wrapText="1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2"/>
  <sheetViews>
    <sheetView tabSelected="1" zoomScalePageLayoutView="0" workbookViewId="0" topLeftCell="A1">
      <selection activeCell="C262" sqref="C262"/>
    </sheetView>
  </sheetViews>
  <sheetFormatPr defaultColWidth="9.00390625" defaultRowHeight="12.75"/>
  <cols>
    <col min="1" max="1" width="6.25390625" style="0" customWidth="1"/>
    <col min="2" max="2" width="8.375" style="0" customWidth="1"/>
    <col min="3" max="3" width="8.625" style="0" customWidth="1"/>
    <col min="7" max="7" width="15.25390625" style="0" customWidth="1"/>
    <col min="8" max="8" width="9.75390625" style="0" customWidth="1"/>
    <col min="9" max="9" width="11.375" style="0" customWidth="1"/>
    <col min="10" max="10" width="8.00390625" style="0" customWidth="1"/>
  </cols>
  <sheetData>
    <row r="1" spans="8:10" ht="14.25">
      <c r="H1" s="1"/>
      <c r="I1" s="222" t="s">
        <v>179</v>
      </c>
      <c r="J1" s="223"/>
    </row>
    <row r="2" spans="8:10" ht="14.25">
      <c r="H2" s="1"/>
      <c r="I2" s="124"/>
      <c r="J2" s="125"/>
    </row>
    <row r="3" spans="8:10" ht="14.25">
      <c r="H3" s="1"/>
      <c r="I3" s="124"/>
      <c r="J3" s="125"/>
    </row>
    <row r="4" spans="1:10" ht="16.5">
      <c r="A4" s="234" t="s">
        <v>188</v>
      </c>
      <c r="B4" s="234"/>
      <c r="C4" s="234"/>
      <c r="D4" s="234"/>
      <c r="E4" s="234"/>
      <c r="F4" s="234"/>
      <c r="G4" s="234"/>
      <c r="H4" s="234"/>
      <c r="I4" s="235"/>
      <c r="J4" s="235"/>
    </row>
    <row r="6" spans="1:10" ht="12.75">
      <c r="A6" s="224" t="s">
        <v>67</v>
      </c>
      <c r="B6" s="224" t="s">
        <v>0</v>
      </c>
      <c r="C6" s="226" t="s">
        <v>1</v>
      </c>
      <c r="D6" s="228" t="s">
        <v>68</v>
      </c>
      <c r="E6" s="200"/>
      <c r="F6" s="200"/>
      <c r="G6" s="201"/>
      <c r="H6" s="204" t="s">
        <v>69</v>
      </c>
      <c r="I6" s="230" t="s">
        <v>55</v>
      </c>
      <c r="J6" s="232" t="s">
        <v>10</v>
      </c>
    </row>
    <row r="7" spans="1:10" ht="12.75">
      <c r="A7" s="225"/>
      <c r="B7" s="225"/>
      <c r="C7" s="227"/>
      <c r="D7" s="229"/>
      <c r="E7" s="202"/>
      <c r="F7" s="202"/>
      <c r="G7" s="203"/>
      <c r="H7" s="205"/>
      <c r="I7" s="231"/>
      <c r="J7" s="233"/>
    </row>
    <row r="8" spans="1:10" ht="12.75">
      <c r="A8" s="225"/>
      <c r="B8" s="225"/>
      <c r="C8" s="227"/>
      <c r="D8" s="229"/>
      <c r="E8" s="202"/>
      <c r="F8" s="202"/>
      <c r="G8" s="203"/>
      <c r="H8" s="205"/>
      <c r="I8" s="231"/>
      <c r="J8" s="233"/>
    </row>
    <row r="9" spans="1:10" ht="12.75">
      <c r="A9" s="79" t="s">
        <v>11</v>
      </c>
      <c r="B9" s="79"/>
      <c r="C9" s="85"/>
      <c r="D9" s="236" t="s">
        <v>70</v>
      </c>
      <c r="E9" s="198"/>
      <c r="F9" s="198"/>
      <c r="G9" s="199"/>
      <c r="H9" s="92">
        <f>H19+H21</f>
        <v>22343.66</v>
      </c>
      <c r="I9" s="95">
        <f>I11+I15+I18</f>
        <v>24150.27</v>
      </c>
      <c r="J9" s="52">
        <f>I9/H9*100</f>
        <v>108.08555984113615</v>
      </c>
    </row>
    <row r="10" spans="1:10" ht="9.75" customHeight="1">
      <c r="A10" s="29"/>
      <c r="B10" s="29"/>
      <c r="C10" s="41"/>
      <c r="D10" s="44"/>
      <c r="E10" s="5"/>
      <c r="F10" s="5"/>
      <c r="G10" s="19"/>
      <c r="H10" s="57"/>
      <c r="I10" s="62"/>
      <c r="J10" s="50"/>
    </row>
    <row r="11" spans="1:10" ht="12.75">
      <c r="A11" s="29"/>
      <c r="B11" s="29" t="s">
        <v>12</v>
      </c>
      <c r="C11" s="73"/>
      <c r="D11" s="276" t="s">
        <v>189</v>
      </c>
      <c r="E11" s="155"/>
      <c r="F11" s="155"/>
      <c r="G11" s="277"/>
      <c r="H11" s="57">
        <f>H12+H13</f>
        <v>0</v>
      </c>
      <c r="I11" s="62">
        <f>I12+I13</f>
        <v>1480</v>
      </c>
      <c r="J11" s="50">
        <f>J13+J12</f>
        <v>0</v>
      </c>
    </row>
    <row r="12" spans="1:10" ht="12.75">
      <c r="A12" s="29"/>
      <c r="B12" s="29"/>
      <c r="C12" s="73" t="s">
        <v>30</v>
      </c>
      <c r="D12" s="276" t="s">
        <v>59</v>
      </c>
      <c r="E12" s="155"/>
      <c r="F12" s="155"/>
      <c r="G12" s="277"/>
      <c r="H12" s="57">
        <v>0</v>
      </c>
      <c r="I12" s="62">
        <v>730</v>
      </c>
      <c r="J12" s="50">
        <v>0</v>
      </c>
    </row>
    <row r="13" spans="1:10" ht="45.75" customHeight="1">
      <c r="A13" s="29"/>
      <c r="B13" s="29"/>
      <c r="C13" s="73" t="s">
        <v>33</v>
      </c>
      <c r="D13" s="219" t="s">
        <v>71</v>
      </c>
      <c r="E13" s="280"/>
      <c r="F13" s="280"/>
      <c r="G13" s="221"/>
      <c r="H13" s="57">
        <v>0</v>
      </c>
      <c r="I13" s="62">
        <v>750</v>
      </c>
      <c r="J13" s="50">
        <v>0</v>
      </c>
    </row>
    <row r="14" spans="1:10" ht="9" customHeight="1">
      <c r="A14" s="29"/>
      <c r="B14" s="29"/>
      <c r="C14" s="73"/>
      <c r="D14" s="91"/>
      <c r="E14" s="74"/>
      <c r="F14" s="74"/>
      <c r="G14" s="131"/>
      <c r="H14" s="57"/>
      <c r="I14" s="62"/>
      <c r="J14" s="50"/>
    </row>
    <row r="15" spans="1:10" ht="12.75">
      <c r="A15" s="29"/>
      <c r="B15" s="29" t="s">
        <v>190</v>
      </c>
      <c r="C15" s="73"/>
      <c r="D15" s="276" t="s">
        <v>191</v>
      </c>
      <c r="E15" s="155"/>
      <c r="F15" s="155"/>
      <c r="G15" s="277"/>
      <c r="H15" s="57">
        <f>H16</f>
        <v>0</v>
      </c>
      <c r="I15" s="62">
        <f>I16</f>
        <v>209.61</v>
      </c>
      <c r="J15" s="50">
        <f>J16</f>
        <v>0</v>
      </c>
    </row>
    <row r="16" spans="1:10" ht="12.75">
      <c r="A16" s="29"/>
      <c r="B16" s="29"/>
      <c r="C16" s="73" t="s">
        <v>36</v>
      </c>
      <c r="D16" s="177" t="s">
        <v>92</v>
      </c>
      <c r="E16" s="178"/>
      <c r="F16" s="178"/>
      <c r="G16" s="178"/>
      <c r="H16" s="61">
        <v>0</v>
      </c>
      <c r="I16" s="62">
        <v>209.61</v>
      </c>
      <c r="J16" s="50">
        <v>0</v>
      </c>
    </row>
    <row r="17" spans="1:10" ht="8.25" customHeight="1">
      <c r="A17" s="29"/>
      <c r="B17" s="29"/>
      <c r="C17" s="73"/>
      <c r="D17" s="91"/>
      <c r="E17" s="74"/>
      <c r="F17" s="74"/>
      <c r="G17" s="131"/>
      <c r="H17" s="57"/>
      <c r="I17" s="62"/>
      <c r="J17" s="50"/>
    </row>
    <row r="18" spans="1:10" ht="12.75">
      <c r="A18" s="29"/>
      <c r="B18" s="29" t="s">
        <v>13</v>
      </c>
      <c r="C18" s="41"/>
      <c r="D18" s="177" t="s">
        <v>2</v>
      </c>
      <c r="E18" s="168"/>
      <c r="F18" s="168"/>
      <c r="G18" s="169"/>
      <c r="H18" s="42">
        <f>H19+H21</f>
        <v>22343.66</v>
      </c>
      <c r="I18" s="31">
        <f>I19+I21</f>
        <v>22460.66</v>
      </c>
      <c r="J18" s="50">
        <f>I18/H18*100</f>
        <v>100.52363847283749</v>
      </c>
    </row>
    <row r="19" spans="1:10" ht="12.75">
      <c r="A19" s="29"/>
      <c r="B19" s="29"/>
      <c r="C19" s="41" t="s">
        <v>29</v>
      </c>
      <c r="D19" s="166" t="s">
        <v>72</v>
      </c>
      <c r="E19" s="167"/>
      <c r="F19" s="167"/>
      <c r="G19" s="174"/>
      <c r="H19" s="57">
        <v>900</v>
      </c>
      <c r="I19" s="62">
        <v>1017</v>
      </c>
      <c r="J19" s="50">
        <f>I19/H19*100</f>
        <v>112.99999999999999</v>
      </c>
    </row>
    <row r="20" spans="1:10" ht="22.5" customHeight="1">
      <c r="A20" s="29"/>
      <c r="B20" s="29"/>
      <c r="C20" s="41"/>
      <c r="D20" s="166"/>
      <c r="E20" s="167"/>
      <c r="F20" s="167"/>
      <c r="G20" s="174"/>
      <c r="H20" s="57"/>
      <c r="I20" s="62"/>
      <c r="J20" s="50"/>
    </row>
    <row r="21" spans="1:10" ht="12.75">
      <c r="A21" s="29"/>
      <c r="B21" s="29"/>
      <c r="C21" s="41">
        <v>2010</v>
      </c>
      <c r="D21" s="166" t="s">
        <v>73</v>
      </c>
      <c r="E21" s="167"/>
      <c r="F21" s="167"/>
      <c r="G21" s="174"/>
      <c r="H21" s="57">
        <v>21443.66</v>
      </c>
      <c r="I21" s="62">
        <v>21443.66</v>
      </c>
      <c r="J21" s="50">
        <f>I21/H21*100</f>
        <v>100</v>
      </c>
    </row>
    <row r="22" spans="1:10" ht="12.75">
      <c r="A22" s="29"/>
      <c r="B22" s="29"/>
      <c r="C22" s="41"/>
      <c r="D22" s="166"/>
      <c r="E22" s="167"/>
      <c r="F22" s="167"/>
      <c r="G22" s="174"/>
      <c r="H22" s="57"/>
      <c r="I22" s="62"/>
      <c r="J22" s="50"/>
    </row>
    <row r="23" spans="1:10" ht="12.75">
      <c r="A23" s="29"/>
      <c r="B23" s="29"/>
      <c r="C23" s="41"/>
      <c r="D23" s="166"/>
      <c r="E23" s="167"/>
      <c r="F23" s="167"/>
      <c r="G23" s="174"/>
      <c r="H23" s="57"/>
      <c r="I23" s="62"/>
      <c r="J23" s="50"/>
    </row>
    <row r="24" spans="1:10" ht="12.75">
      <c r="A24" s="29"/>
      <c r="B24" s="29"/>
      <c r="C24" s="41"/>
      <c r="D24" s="166"/>
      <c r="E24" s="167"/>
      <c r="F24" s="167"/>
      <c r="G24" s="174"/>
      <c r="H24" s="57"/>
      <c r="I24" s="62"/>
      <c r="J24" s="50"/>
    </row>
    <row r="25" spans="1:10" ht="12.75">
      <c r="A25" s="83" t="s">
        <v>74</v>
      </c>
      <c r="B25" s="83"/>
      <c r="C25" s="118"/>
      <c r="D25" s="272" t="s">
        <v>3</v>
      </c>
      <c r="E25" s="278"/>
      <c r="F25" s="278"/>
      <c r="G25" s="279"/>
      <c r="H25" s="119">
        <f>H27</f>
        <v>2236453</v>
      </c>
      <c r="I25" s="120">
        <f>I27</f>
        <v>854062.3</v>
      </c>
      <c r="J25" s="101">
        <f aca="true" t="shared" si="0" ref="J25:J30">I25/H25*100</f>
        <v>38.18825166457779</v>
      </c>
    </row>
    <row r="26" spans="1:10" ht="9.75" customHeight="1">
      <c r="A26" s="29"/>
      <c r="B26" s="29"/>
      <c r="C26" s="41"/>
      <c r="D26" s="68"/>
      <c r="E26" s="20"/>
      <c r="F26" s="20"/>
      <c r="G26" s="20"/>
      <c r="H26" s="59"/>
      <c r="I26" s="62"/>
      <c r="J26" s="50"/>
    </row>
    <row r="27" spans="1:10" ht="12.75">
      <c r="A27" s="29"/>
      <c r="B27" s="29" t="s">
        <v>43</v>
      </c>
      <c r="C27" s="41"/>
      <c r="D27" s="166" t="s">
        <v>75</v>
      </c>
      <c r="E27" s="273"/>
      <c r="F27" s="273"/>
      <c r="G27" s="254"/>
      <c r="H27" s="61">
        <f>H28+H29+H30</f>
        <v>2236453</v>
      </c>
      <c r="I27" s="62">
        <f>I28+I29+I30</f>
        <v>854062.3</v>
      </c>
      <c r="J27" s="50">
        <f t="shared" si="0"/>
        <v>38.18825166457779</v>
      </c>
    </row>
    <row r="28" spans="1:10" ht="12.75">
      <c r="A28" s="29"/>
      <c r="B28" s="29"/>
      <c r="C28" s="73" t="s">
        <v>36</v>
      </c>
      <c r="D28" s="177" t="s">
        <v>92</v>
      </c>
      <c r="E28" s="178"/>
      <c r="F28" s="178"/>
      <c r="G28" s="178"/>
      <c r="H28" s="61">
        <v>100000</v>
      </c>
      <c r="I28" s="62">
        <v>100000</v>
      </c>
      <c r="J28" s="50">
        <f t="shared" si="0"/>
        <v>100</v>
      </c>
    </row>
    <row r="29" spans="1:10" ht="45" customHeight="1">
      <c r="A29" s="29"/>
      <c r="B29" s="29"/>
      <c r="C29" s="73" t="s">
        <v>192</v>
      </c>
      <c r="D29" s="219" t="s">
        <v>71</v>
      </c>
      <c r="E29" s="280"/>
      <c r="F29" s="280"/>
      <c r="G29" s="280"/>
      <c r="H29" s="61">
        <v>499853</v>
      </c>
      <c r="I29" s="62">
        <v>235385.87</v>
      </c>
      <c r="J29" s="50">
        <f t="shared" si="0"/>
        <v>47.09101875951529</v>
      </c>
    </row>
    <row r="30" spans="1:10" ht="33.75" customHeight="1">
      <c r="A30" s="29"/>
      <c r="B30" s="29"/>
      <c r="C30" s="132" t="s">
        <v>56</v>
      </c>
      <c r="D30" s="166" t="s">
        <v>185</v>
      </c>
      <c r="E30" s="273"/>
      <c r="F30" s="273"/>
      <c r="G30" s="255"/>
      <c r="H30" s="61">
        <v>1636600</v>
      </c>
      <c r="I30" s="62">
        <v>518676.43</v>
      </c>
      <c r="J30" s="50">
        <f t="shared" si="0"/>
        <v>31.692315165587193</v>
      </c>
    </row>
    <row r="31" spans="1:10" ht="9.75" customHeight="1">
      <c r="A31" s="29"/>
      <c r="B31" s="29"/>
      <c r="C31" s="41"/>
      <c r="D31" s="68"/>
      <c r="E31" s="20"/>
      <c r="F31" s="20"/>
      <c r="G31" s="20"/>
      <c r="H31" s="106"/>
      <c r="I31" s="62"/>
      <c r="J31" s="50"/>
    </row>
    <row r="32" spans="1:10" ht="12.75">
      <c r="A32" s="97" t="s">
        <v>76</v>
      </c>
      <c r="B32" s="97"/>
      <c r="C32" s="88"/>
      <c r="D32" s="263" t="s">
        <v>4</v>
      </c>
      <c r="E32" s="264"/>
      <c r="F32" s="264"/>
      <c r="G32" s="265"/>
      <c r="H32" s="98">
        <f>H34+H45</f>
        <v>4211500</v>
      </c>
      <c r="I32" s="99">
        <f>I34+I45</f>
        <v>372234.65</v>
      </c>
      <c r="J32" s="103">
        <f>I32/H32*100</f>
        <v>8.838529027662354</v>
      </c>
    </row>
    <row r="33" spans="1:10" ht="9" customHeight="1">
      <c r="A33" s="27"/>
      <c r="B33" s="121"/>
      <c r="C33" s="28"/>
      <c r="D33" s="10"/>
      <c r="E33" s="10"/>
      <c r="F33" s="10"/>
      <c r="G33" s="10"/>
      <c r="H33" s="59"/>
      <c r="I33" s="123"/>
      <c r="J33" s="55"/>
    </row>
    <row r="34" spans="1:10" ht="12.75">
      <c r="A34" s="29"/>
      <c r="B34" s="35" t="s">
        <v>77</v>
      </c>
      <c r="C34" s="24"/>
      <c r="D34" s="178" t="s">
        <v>5</v>
      </c>
      <c r="E34" s="168"/>
      <c r="F34" s="168"/>
      <c r="G34" s="168"/>
      <c r="H34" s="30">
        <f>H35+H37+H41+H43</f>
        <v>3992000</v>
      </c>
      <c r="I34" s="47">
        <f>I35+I37+I41+I43</f>
        <v>256335.63</v>
      </c>
      <c r="J34" s="51">
        <f>I34/H34*100</f>
        <v>6.421233216432866</v>
      </c>
    </row>
    <row r="35" spans="1:10" ht="12.75">
      <c r="A35" s="29"/>
      <c r="B35" s="35"/>
      <c r="C35" s="24" t="s">
        <v>39</v>
      </c>
      <c r="D35" s="172" t="s">
        <v>78</v>
      </c>
      <c r="E35" s="160"/>
      <c r="F35" s="160"/>
      <c r="G35" s="160"/>
      <c r="H35" s="61">
        <v>75000</v>
      </c>
      <c r="I35" s="66">
        <v>58364.09</v>
      </c>
      <c r="J35" s="51">
        <f>I35/H35*100</f>
        <v>77.81878666666667</v>
      </c>
    </row>
    <row r="36" spans="1:10" ht="9.75" customHeight="1">
      <c r="A36" s="29"/>
      <c r="B36" s="35"/>
      <c r="C36" s="24"/>
      <c r="D36" s="172"/>
      <c r="E36" s="160"/>
      <c r="F36" s="160"/>
      <c r="G36" s="160"/>
      <c r="H36" s="61"/>
      <c r="I36" s="66"/>
      <c r="J36" s="51"/>
    </row>
    <row r="37" spans="1:10" ht="12.75">
      <c r="A37" s="29"/>
      <c r="B37" s="35"/>
      <c r="C37" s="144" t="s">
        <v>38</v>
      </c>
      <c r="D37" s="166" t="s">
        <v>79</v>
      </c>
      <c r="E37" s="167"/>
      <c r="F37" s="167"/>
      <c r="G37" s="174"/>
      <c r="H37" s="61">
        <v>215000</v>
      </c>
      <c r="I37" s="66">
        <v>111760.63</v>
      </c>
      <c r="J37" s="51">
        <f>I37/H37*100</f>
        <v>51.981688372093025</v>
      </c>
    </row>
    <row r="38" spans="1:10" ht="12.75">
      <c r="A38" s="29"/>
      <c r="B38" s="35"/>
      <c r="C38" s="24"/>
      <c r="D38" s="166"/>
      <c r="E38" s="167"/>
      <c r="F38" s="167"/>
      <c r="G38" s="174"/>
      <c r="H38" s="61"/>
      <c r="I38" s="66"/>
      <c r="J38" s="51"/>
    </row>
    <row r="39" spans="1:10" ht="12.75">
      <c r="A39" s="29"/>
      <c r="B39" s="35"/>
      <c r="C39" s="24"/>
      <c r="D39" s="166"/>
      <c r="E39" s="167"/>
      <c r="F39" s="167"/>
      <c r="G39" s="174"/>
      <c r="H39" s="61"/>
      <c r="I39" s="66"/>
      <c r="J39" s="51"/>
    </row>
    <row r="40" spans="1:10" ht="18" customHeight="1">
      <c r="A40" s="29"/>
      <c r="B40" s="35"/>
      <c r="C40" s="24"/>
      <c r="D40" s="166"/>
      <c r="E40" s="167"/>
      <c r="F40" s="167"/>
      <c r="G40" s="174"/>
      <c r="H40" s="61"/>
      <c r="I40" s="66"/>
      <c r="J40" s="51"/>
    </row>
    <row r="41" spans="1:10" ht="12.75">
      <c r="A41" s="29"/>
      <c r="B41" s="35"/>
      <c r="C41" s="40" t="s">
        <v>44</v>
      </c>
      <c r="D41" s="184" t="s">
        <v>80</v>
      </c>
      <c r="E41" s="156"/>
      <c r="F41" s="156"/>
      <c r="G41" s="156"/>
      <c r="H41" s="61">
        <v>3700000</v>
      </c>
      <c r="I41" s="66">
        <v>85803.88</v>
      </c>
      <c r="J41" s="51">
        <f>I41/H41*100</f>
        <v>2.319023783783784</v>
      </c>
    </row>
    <row r="42" spans="1:10" ht="13.5" customHeight="1">
      <c r="A42" s="29"/>
      <c r="B42" s="35"/>
      <c r="C42" s="40"/>
      <c r="D42" s="184"/>
      <c r="E42" s="156"/>
      <c r="F42" s="156"/>
      <c r="G42" s="156"/>
      <c r="H42" s="61"/>
      <c r="I42" s="66"/>
      <c r="J42" s="51"/>
    </row>
    <row r="43" spans="1:10" ht="12.75">
      <c r="A43" s="29"/>
      <c r="B43" s="35"/>
      <c r="C43" s="40" t="s">
        <v>30</v>
      </c>
      <c r="D43" s="162" t="s">
        <v>59</v>
      </c>
      <c r="E43" s="170"/>
      <c r="F43" s="170"/>
      <c r="G43" s="170"/>
      <c r="H43" s="61">
        <v>2000</v>
      </c>
      <c r="I43" s="66">
        <v>407.03</v>
      </c>
      <c r="J43" s="51">
        <f>I43/H43*100</f>
        <v>20.351499999999998</v>
      </c>
    </row>
    <row r="44" spans="1:10" ht="7.5" customHeight="1">
      <c r="A44" s="29"/>
      <c r="B44" s="35"/>
      <c r="C44" s="24"/>
      <c r="D44" s="5"/>
      <c r="E44" s="5"/>
      <c r="F44" s="5"/>
      <c r="G44" s="5"/>
      <c r="H44" s="61"/>
      <c r="I44" s="66"/>
      <c r="J44" s="51"/>
    </row>
    <row r="45" spans="1:10" ht="12.75">
      <c r="A45" s="29"/>
      <c r="B45" s="35" t="s">
        <v>81</v>
      </c>
      <c r="C45" s="24"/>
      <c r="D45" s="178" t="s">
        <v>2</v>
      </c>
      <c r="E45" s="168"/>
      <c r="F45" s="168"/>
      <c r="G45" s="168"/>
      <c r="H45" s="30">
        <f>H46+H51</f>
        <v>219500</v>
      </c>
      <c r="I45" s="47">
        <f>I46+I51</f>
        <v>115899.02</v>
      </c>
      <c r="J45" s="51">
        <f>I45/H45*100</f>
        <v>52.80137585421413</v>
      </c>
    </row>
    <row r="46" spans="1:10" ht="12.75">
      <c r="A46" s="29"/>
      <c r="B46" s="35"/>
      <c r="C46" s="143"/>
      <c r="D46" s="281" t="s">
        <v>79</v>
      </c>
      <c r="E46" s="281"/>
      <c r="F46" s="281"/>
      <c r="G46" s="282"/>
      <c r="H46" s="61">
        <v>219000</v>
      </c>
      <c r="I46" s="66">
        <v>115384.96</v>
      </c>
      <c r="J46" s="51">
        <f>I46/H46*100</f>
        <v>52.687196347031964</v>
      </c>
    </row>
    <row r="47" spans="1:10" ht="12.75">
      <c r="A47" s="29"/>
      <c r="B47" s="35"/>
      <c r="C47" s="24" t="s">
        <v>38</v>
      </c>
      <c r="D47" s="281"/>
      <c r="E47" s="281"/>
      <c r="F47" s="281"/>
      <c r="G47" s="282"/>
      <c r="H47" s="61"/>
      <c r="I47" s="66"/>
      <c r="J47" s="51"/>
    </row>
    <row r="48" spans="1:10" ht="12.75">
      <c r="A48" s="29"/>
      <c r="B48" s="35"/>
      <c r="C48" s="24"/>
      <c r="D48" s="281"/>
      <c r="E48" s="281"/>
      <c r="F48" s="281"/>
      <c r="G48" s="282"/>
      <c r="H48" s="61"/>
      <c r="I48" s="66"/>
      <c r="J48" s="51"/>
    </row>
    <row r="49" spans="1:10" ht="18" customHeight="1">
      <c r="A49" s="29"/>
      <c r="B49" s="35"/>
      <c r="C49" s="24"/>
      <c r="D49" s="281"/>
      <c r="E49" s="281"/>
      <c r="F49" s="281"/>
      <c r="G49" s="282"/>
      <c r="H49" s="61"/>
      <c r="I49" s="66"/>
      <c r="J49" s="51"/>
    </row>
    <row r="50" spans="1:10" ht="9.75" customHeight="1">
      <c r="A50" s="29"/>
      <c r="B50" s="35"/>
      <c r="C50" s="24"/>
      <c r="D50" s="172"/>
      <c r="E50" s="271"/>
      <c r="F50" s="271"/>
      <c r="G50" s="271"/>
      <c r="H50" s="61"/>
      <c r="I50" s="66"/>
      <c r="J50" s="51"/>
    </row>
    <row r="51" spans="1:10" ht="12.75">
      <c r="A51" s="29"/>
      <c r="B51" s="35"/>
      <c r="C51" s="24" t="s">
        <v>30</v>
      </c>
      <c r="D51" s="162" t="s">
        <v>59</v>
      </c>
      <c r="E51" s="170"/>
      <c r="F51" s="170"/>
      <c r="G51" s="170"/>
      <c r="H51" s="61">
        <v>500</v>
      </c>
      <c r="I51" s="66">
        <v>514.06</v>
      </c>
      <c r="J51" s="51">
        <f>I51/H51*100</f>
        <v>102.812</v>
      </c>
    </row>
    <row r="52" spans="1:10" s="2" customFormat="1" ht="12.75" customHeight="1">
      <c r="A52" s="80"/>
      <c r="B52" s="18"/>
      <c r="C52" s="105"/>
      <c r="D52" s="25"/>
      <c r="E52" s="25"/>
      <c r="F52" s="25"/>
      <c r="G52" s="25"/>
      <c r="H52" s="106"/>
      <c r="I52" s="112"/>
      <c r="J52" s="56"/>
    </row>
    <row r="53" spans="1:10" s="139" customFormat="1" ht="12.75">
      <c r="A53" s="97" t="s">
        <v>82</v>
      </c>
      <c r="B53" s="97"/>
      <c r="C53" s="146" t="s">
        <v>50</v>
      </c>
      <c r="D53" s="263" t="s">
        <v>45</v>
      </c>
      <c r="E53" s="283"/>
      <c r="F53" s="283"/>
      <c r="G53" s="284"/>
      <c r="H53" s="147">
        <f>H55</f>
        <v>1000</v>
      </c>
      <c r="I53" s="99">
        <f>I55</f>
        <v>500</v>
      </c>
      <c r="J53" s="113">
        <f>I53/H53*100</f>
        <v>50</v>
      </c>
    </row>
    <row r="54" spans="1:10" ht="12.75">
      <c r="A54" s="29"/>
      <c r="B54" s="29" t="s">
        <v>83</v>
      </c>
      <c r="C54" s="41"/>
      <c r="D54" s="177" t="s">
        <v>46</v>
      </c>
      <c r="E54" s="168"/>
      <c r="F54" s="168"/>
      <c r="G54" s="169"/>
      <c r="H54" s="42">
        <f>H55</f>
        <v>1000</v>
      </c>
      <c r="I54" s="31">
        <f>I55</f>
        <v>500</v>
      </c>
      <c r="J54" s="50">
        <f>I54/H54*100</f>
        <v>50</v>
      </c>
    </row>
    <row r="55" spans="1:10" ht="12.75">
      <c r="A55" s="29"/>
      <c r="B55" s="29"/>
      <c r="C55" s="41">
        <v>2020</v>
      </c>
      <c r="D55" s="166" t="s">
        <v>84</v>
      </c>
      <c r="E55" s="167"/>
      <c r="F55" s="167"/>
      <c r="G55" s="174"/>
      <c r="H55" s="57">
        <v>1000</v>
      </c>
      <c r="I55" s="62">
        <v>500</v>
      </c>
      <c r="J55" s="50">
        <f>I55/H55*100</f>
        <v>50</v>
      </c>
    </row>
    <row r="56" spans="1:10" ht="12.75">
      <c r="A56" s="29"/>
      <c r="B56" s="29"/>
      <c r="C56" s="41"/>
      <c r="D56" s="166"/>
      <c r="E56" s="167"/>
      <c r="F56" s="167"/>
      <c r="G56" s="174"/>
      <c r="H56" s="57"/>
      <c r="I56" s="62"/>
      <c r="J56" s="50"/>
    </row>
    <row r="57" spans="1:10" ht="12.75">
      <c r="A57" s="29"/>
      <c r="B57" s="29"/>
      <c r="C57" s="41"/>
      <c r="D57" s="166"/>
      <c r="E57" s="167"/>
      <c r="F57" s="167"/>
      <c r="G57" s="174"/>
      <c r="H57" s="57"/>
      <c r="I57" s="62"/>
      <c r="J57" s="50"/>
    </row>
    <row r="58" spans="1:10" ht="12.75">
      <c r="A58" s="81" t="s">
        <v>85</v>
      </c>
      <c r="B58" s="81"/>
      <c r="C58" s="84"/>
      <c r="D58" s="210" t="s">
        <v>6</v>
      </c>
      <c r="E58" s="158"/>
      <c r="F58" s="158"/>
      <c r="G58" s="159"/>
      <c r="H58" s="93">
        <f>H60+H67+H79+H74</f>
        <v>239844</v>
      </c>
      <c r="I58" s="107">
        <f>I60+I67+I74+I79</f>
        <v>86987.93</v>
      </c>
      <c r="J58" s="101">
        <f>I58/H58*100</f>
        <v>36.268545387835424</v>
      </c>
    </row>
    <row r="59" spans="1:10" ht="12.75">
      <c r="A59" s="27"/>
      <c r="B59" s="121"/>
      <c r="C59" s="28"/>
      <c r="D59" s="10"/>
      <c r="E59" s="10"/>
      <c r="F59" s="10"/>
      <c r="G59" s="10"/>
      <c r="H59" s="59"/>
      <c r="I59" s="123"/>
      <c r="J59" s="55"/>
    </row>
    <row r="60" spans="1:10" ht="12.75">
      <c r="A60" s="29"/>
      <c r="B60" s="35" t="s">
        <v>86</v>
      </c>
      <c r="C60" s="24"/>
      <c r="D60" s="178" t="s">
        <v>7</v>
      </c>
      <c r="E60" s="168"/>
      <c r="F60" s="168"/>
      <c r="G60" s="168"/>
      <c r="H60" s="30">
        <f>H61+H64</f>
        <v>107700</v>
      </c>
      <c r="I60" s="47">
        <f>I61+I64</f>
        <v>57994.2</v>
      </c>
      <c r="J60" s="51">
        <f>I60/H60*100</f>
        <v>53.84791086350975</v>
      </c>
    </row>
    <row r="61" spans="1:10" ht="12.75">
      <c r="A61" s="29"/>
      <c r="B61" s="35"/>
      <c r="C61" s="24">
        <v>2010</v>
      </c>
      <c r="D61" s="167" t="s">
        <v>73</v>
      </c>
      <c r="E61" s="167"/>
      <c r="F61" s="167"/>
      <c r="G61" s="167"/>
      <c r="H61" s="61">
        <v>107700</v>
      </c>
      <c r="I61" s="66">
        <v>57988</v>
      </c>
      <c r="J61" s="51">
        <f>I61/H61*100</f>
        <v>53.84215413184773</v>
      </c>
    </row>
    <row r="62" spans="1:10" ht="12.75">
      <c r="A62" s="29"/>
      <c r="B62" s="35"/>
      <c r="C62" s="24"/>
      <c r="D62" s="167"/>
      <c r="E62" s="167"/>
      <c r="F62" s="167"/>
      <c r="G62" s="167"/>
      <c r="H62" s="61"/>
      <c r="I62" s="66"/>
      <c r="J62" s="51"/>
    </row>
    <row r="63" spans="1:10" ht="19.5" customHeight="1">
      <c r="A63" s="29"/>
      <c r="B63" s="35"/>
      <c r="C63" s="24"/>
      <c r="D63" s="167"/>
      <c r="E63" s="167"/>
      <c r="F63" s="167"/>
      <c r="G63" s="167"/>
      <c r="H63" s="61"/>
      <c r="I63" s="66"/>
      <c r="J63" s="51"/>
    </row>
    <row r="64" spans="1:10" ht="12.75">
      <c r="A64" s="29"/>
      <c r="B64" s="35"/>
      <c r="C64" s="24">
        <v>2360</v>
      </c>
      <c r="D64" s="167" t="s">
        <v>87</v>
      </c>
      <c r="E64" s="167"/>
      <c r="F64" s="167"/>
      <c r="G64" s="167"/>
      <c r="H64" s="61">
        <v>0</v>
      </c>
      <c r="I64" s="66">
        <v>6.2</v>
      </c>
      <c r="J64" s="51">
        <v>0</v>
      </c>
    </row>
    <row r="65" spans="1:10" ht="12.75">
      <c r="A65" s="29"/>
      <c r="B65" s="35"/>
      <c r="C65" s="24"/>
      <c r="D65" s="167"/>
      <c r="E65" s="167"/>
      <c r="F65" s="167"/>
      <c r="G65" s="167"/>
      <c r="H65" s="61"/>
      <c r="I65" s="66"/>
      <c r="J65" s="51"/>
    </row>
    <row r="66" spans="1:10" ht="14.25" customHeight="1">
      <c r="A66" s="29"/>
      <c r="B66" s="35"/>
      <c r="C66" s="24"/>
      <c r="D66" s="167"/>
      <c r="E66" s="167"/>
      <c r="F66" s="167"/>
      <c r="G66" s="167"/>
      <c r="H66" s="61"/>
      <c r="I66" s="66"/>
      <c r="J66" s="51"/>
    </row>
    <row r="67" spans="1:10" ht="12.75">
      <c r="A67" s="29"/>
      <c r="B67" s="35" t="s">
        <v>88</v>
      </c>
      <c r="C67" s="24"/>
      <c r="D67" s="178" t="s">
        <v>60</v>
      </c>
      <c r="E67" s="168"/>
      <c r="F67" s="168"/>
      <c r="G67" s="168"/>
      <c r="H67" s="30">
        <f>H68+H70+H72</f>
        <v>120000</v>
      </c>
      <c r="I67" s="47">
        <f>I68+I70+I71+I72</f>
        <v>15149.73</v>
      </c>
      <c r="J67" s="51">
        <f>I67/H67*100</f>
        <v>12.624775</v>
      </c>
    </row>
    <row r="68" spans="1:10" ht="12.75">
      <c r="A68" s="29"/>
      <c r="B68" s="35"/>
      <c r="C68" s="24" t="s">
        <v>52</v>
      </c>
      <c r="D68" s="172" t="s">
        <v>89</v>
      </c>
      <c r="E68" s="160"/>
      <c r="F68" s="160"/>
      <c r="G68" s="160"/>
      <c r="H68" s="30">
        <v>100000</v>
      </c>
      <c r="I68" s="47">
        <v>1282.6</v>
      </c>
      <c r="J68" s="51">
        <f>I68/H68*100</f>
        <v>1.2826</v>
      </c>
    </row>
    <row r="69" spans="1:10" ht="10.5" customHeight="1">
      <c r="A69" s="29"/>
      <c r="B69" s="35"/>
      <c r="C69" s="24"/>
      <c r="D69" s="172"/>
      <c r="E69" s="160"/>
      <c r="F69" s="160"/>
      <c r="G69" s="160"/>
      <c r="H69" s="30"/>
      <c r="I69" s="47"/>
      <c r="J69" s="51"/>
    </row>
    <row r="70" spans="1:10" ht="12.75">
      <c r="A70" s="29"/>
      <c r="B70" s="35"/>
      <c r="C70" s="24" t="s">
        <v>90</v>
      </c>
      <c r="D70" s="178" t="s">
        <v>91</v>
      </c>
      <c r="E70" s="168"/>
      <c r="F70" s="168"/>
      <c r="G70" s="168"/>
      <c r="H70" s="61">
        <v>15000</v>
      </c>
      <c r="I70" s="66">
        <v>8475.1</v>
      </c>
      <c r="J70" s="51">
        <f>I70/H70*100</f>
        <v>56.50066666666667</v>
      </c>
    </row>
    <row r="71" spans="1:10" ht="12.75">
      <c r="A71" s="29"/>
      <c r="B71" s="35"/>
      <c r="C71" s="133" t="s">
        <v>30</v>
      </c>
      <c r="D71" s="162" t="s">
        <v>59</v>
      </c>
      <c r="E71" s="170"/>
      <c r="F71" s="170"/>
      <c r="G71" s="170"/>
      <c r="H71" s="61">
        <v>0</v>
      </c>
      <c r="I71" s="66">
        <v>765.75</v>
      </c>
      <c r="J71" s="51">
        <v>0</v>
      </c>
    </row>
    <row r="72" spans="1:10" ht="12.75">
      <c r="A72" s="29"/>
      <c r="B72" s="35"/>
      <c r="C72" s="24" t="s">
        <v>36</v>
      </c>
      <c r="D72" s="178" t="s">
        <v>92</v>
      </c>
      <c r="E72" s="178"/>
      <c r="F72" s="178"/>
      <c r="G72" s="178"/>
      <c r="H72" s="61">
        <v>5000</v>
      </c>
      <c r="I72" s="66">
        <v>4626.28</v>
      </c>
      <c r="J72" s="51">
        <f>I72/H72*100</f>
        <v>92.5256</v>
      </c>
    </row>
    <row r="73" spans="1:10" ht="12.75">
      <c r="A73" s="29"/>
      <c r="B73" s="35"/>
      <c r="C73" s="24"/>
      <c r="D73" s="4"/>
      <c r="E73" s="4"/>
      <c r="F73" s="4"/>
      <c r="G73" s="4"/>
      <c r="H73" s="61"/>
      <c r="I73" s="66"/>
      <c r="J73" s="51"/>
    </row>
    <row r="74" spans="1:10" ht="12.75">
      <c r="A74" s="29"/>
      <c r="B74" s="35" t="s">
        <v>173</v>
      </c>
      <c r="C74" s="24"/>
      <c r="D74" s="281" t="s">
        <v>180</v>
      </c>
      <c r="E74" s="220"/>
      <c r="F74" s="220"/>
      <c r="G74" s="220"/>
      <c r="H74" s="61">
        <f>H75</f>
        <v>12144</v>
      </c>
      <c r="I74" s="66">
        <f>I75</f>
        <v>12144</v>
      </c>
      <c r="J74" s="51">
        <f>I74/H74*100</f>
        <v>100</v>
      </c>
    </row>
    <row r="75" spans="1:10" ht="12.75">
      <c r="A75" s="29"/>
      <c r="B75" s="35"/>
      <c r="C75" s="24">
        <v>2010</v>
      </c>
      <c r="D75" s="188" t="s">
        <v>197</v>
      </c>
      <c r="E75" s="271"/>
      <c r="F75" s="271"/>
      <c r="G75" s="216"/>
      <c r="H75" s="61">
        <v>12144</v>
      </c>
      <c r="I75" s="66">
        <v>12144</v>
      </c>
      <c r="J75" s="51">
        <f>I75/H75*100</f>
        <v>100</v>
      </c>
    </row>
    <row r="76" spans="1:10" ht="12.75">
      <c r="A76" s="29"/>
      <c r="B76" s="35"/>
      <c r="C76" s="24"/>
      <c r="D76" s="219" t="s">
        <v>198</v>
      </c>
      <c r="E76" s="280"/>
      <c r="F76" s="280"/>
      <c r="G76" s="221"/>
      <c r="H76" s="61"/>
      <c r="I76" s="66"/>
      <c r="J76" s="51"/>
    </row>
    <row r="77" spans="1:10" ht="12.75">
      <c r="A77" s="29"/>
      <c r="B77" s="35"/>
      <c r="C77" s="24"/>
      <c r="D77" s="275" t="s">
        <v>199</v>
      </c>
      <c r="E77" s="288"/>
      <c r="F77" s="288"/>
      <c r="G77" s="289"/>
      <c r="H77" s="61"/>
      <c r="I77" s="66"/>
      <c r="J77" s="51"/>
    </row>
    <row r="78" spans="1:10" ht="12.75">
      <c r="A78" s="29"/>
      <c r="B78" s="35"/>
      <c r="C78" s="24"/>
      <c r="D78" s="142"/>
      <c r="E78" s="141"/>
      <c r="F78" s="141"/>
      <c r="G78" s="142"/>
      <c r="H78" s="61"/>
      <c r="I78" s="66"/>
      <c r="J78" s="51"/>
    </row>
    <row r="79" spans="1:10" ht="12.75">
      <c r="A79" s="29"/>
      <c r="B79" s="35" t="s">
        <v>93</v>
      </c>
      <c r="C79" s="24"/>
      <c r="D79" s="178" t="s">
        <v>53</v>
      </c>
      <c r="E79" s="168"/>
      <c r="F79" s="168"/>
      <c r="G79" s="168"/>
      <c r="H79" s="30">
        <f>H80</f>
        <v>0</v>
      </c>
      <c r="I79" s="47">
        <f>I80</f>
        <v>1700</v>
      </c>
      <c r="J79" s="51">
        <v>0</v>
      </c>
    </row>
    <row r="80" spans="1:10" ht="12.75">
      <c r="A80" s="29"/>
      <c r="B80" s="35"/>
      <c r="C80" s="145">
        <v>2700</v>
      </c>
      <c r="D80" s="166" t="s">
        <v>94</v>
      </c>
      <c r="E80" s="167"/>
      <c r="F80" s="167"/>
      <c r="G80" s="174"/>
      <c r="H80" s="61">
        <v>0</v>
      </c>
      <c r="I80" s="66">
        <v>1700</v>
      </c>
      <c r="J80" s="51">
        <v>0</v>
      </c>
    </row>
    <row r="81" spans="1:10" ht="12.75">
      <c r="A81" s="29"/>
      <c r="B81" s="35"/>
      <c r="C81" s="145" t="s">
        <v>50</v>
      </c>
      <c r="D81" s="166"/>
      <c r="E81" s="167"/>
      <c r="F81" s="167"/>
      <c r="G81" s="174"/>
      <c r="H81" s="61"/>
      <c r="I81" s="66"/>
      <c r="J81" s="51"/>
    </row>
    <row r="82" spans="1:10" ht="20.25" customHeight="1">
      <c r="A82" s="29"/>
      <c r="B82" s="35"/>
      <c r="C82" s="24"/>
      <c r="D82" s="166"/>
      <c r="E82" s="167"/>
      <c r="F82" s="167"/>
      <c r="G82" s="174"/>
      <c r="H82" s="61"/>
      <c r="I82" s="66"/>
      <c r="J82" s="51"/>
    </row>
    <row r="83" spans="1:10" ht="12.75" customHeight="1">
      <c r="A83" s="80"/>
      <c r="B83" s="18"/>
      <c r="C83" s="105"/>
      <c r="D83" s="15"/>
      <c r="E83" s="15"/>
      <c r="F83" s="15"/>
      <c r="G83" s="15"/>
      <c r="H83" s="106"/>
      <c r="I83" s="112"/>
      <c r="J83" s="56"/>
    </row>
    <row r="84" spans="1:10" ht="33.75" customHeight="1">
      <c r="A84" s="81" t="s">
        <v>95</v>
      </c>
      <c r="B84" s="81"/>
      <c r="C84" s="84"/>
      <c r="D84" s="285" t="s">
        <v>96</v>
      </c>
      <c r="E84" s="286"/>
      <c r="F84" s="286"/>
      <c r="G84" s="287"/>
      <c r="H84" s="93">
        <f>H86</f>
        <v>2247</v>
      </c>
      <c r="I84" s="107">
        <f>I86</f>
        <v>1125</v>
      </c>
      <c r="J84" s="101">
        <f>I84/H84*100</f>
        <v>50.06675567423231</v>
      </c>
    </row>
    <row r="85" spans="1:10" ht="8.25" customHeight="1">
      <c r="A85" s="27"/>
      <c r="B85" s="35"/>
      <c r="C85" s="28"/>
      <c r="D85" s="5"/>
      <c r="E85" s="5"/>
      <c r="F85" s="5"/>
      <c r="G85" s="5"/>
      <c r="H85" s="59"/>
      <c r="I85" s="66"/>
      <c r="J85" s="51"/>
    </row>
    <row r="86" spans="1:10" ht="12.75">
      <c r="A86" s="29"/>
      <c r="B86" s="35" t="s">
        <v>97</v>
      </c>
      <c r="C86" s="24"/>
      <c r="D86" s="172" t="s">
        <v>98</v>
      </c>
      <c r="E86" s="160"/>
      <c r="F86" s="160"/>
      <c r="G86" s="160"/>
      <c r="H86" s="30">
        <f>H88</f>
        <v>2247</v>
      </c>
      <c r="I86" s="47">
        <f>I88</f>
        <v>1125</v>
      </c>
      <c r="J86" s="51">
        <f>I86/H86*100</f>
        <v>50.06675567423231</v>
      </c>
    </row>
    <row r="87" spans="1:10" ht="10.5" customHeight="1">
      <c r="A87" s="29"/>
      <c r="B87" s="35"/>
      <c r="C87" s="24"/>
      <c r="D87" s="172"/>
      <c r="E87" s="160"/>
      <c r="F87" s="160"/>
      <c r="G87" s="160"/>
      <c r="H87" s="61"/>
      <c r="I87" s="66"/>
      <c r="J87" s="51"/>
    </row>
    <row r="88" spans="1:10" ht="12.75">
      <c r="A88" s="29"/>
      <c r="B88" s="35"/>
      <c r="C88" s="24">
        <v>2010</v>
      </c>
      <c r="D88" s="167" t="s">
        <v>73</v>
      </c>
      <c r="E88" s="167"/>
      <c r="F88" s="167"/>
      <c r="G88" s="167"/>
      <c r="H88" s="61">
        <v>2247</v>
      </c>
      <c r="I88" s="66">
        <v>1125</v>
      </c>
      <c r="J88" s="51">
        <f>I88/H88*100</f>
        <v>50.06675567423231</v>
      </c>
    </row>
    <row r="89" spans="1:10" ht="12.75">
      <c r="A89" s="29"/>
      <c r="B89" s="35"/>
      <c r="C89" s="24"/>
      <c r="D89" s="167"/>
      <c r="E89" s="167"/>
      <c r="F89" s="167"/>
      <c r="G89" s="167"/>
      <c r="H89" s="61"/>
      <c r="I89" s="66"/>
      <c r="J89" s="51"/>
    </row>
    <row r="90" spans="1:10" ht="25.5" customHeight="1">
      <c r="A90" s="29"/>
      <c r="B90" s="35"/>
      <c r="C90" s="24"/>
      <c r="D90" s="167"/>
      <c r="E90" s="167"/>
      <c r="F90" s="167"/>
      <c r="G90" s="167"/>
      <c r="H90" s="61"/>
      <c r="I90" s="66"/>
      <c r="J90" s="51"/>
    </row>
    <row r="91" spans="1:10" ht="12.75">
      <c r="A91" s="290" t="s">
        <v>99</v>
      </c>
      <c r="B91" s="290"/>
      <c r="C91" s="291"/>
      <c r="D91" s="292" t="s">
        <v>48</v>
      </c>
      <c r="E91" s="292"/>
      <c r="F91" s="292"/>
      <c r="G91" s="292"/>
      <c r="H91" s="293">
        <f>H94</f>
        <v>75000</v>
      </c>
      <c r="I91" s="294">
        <f>I94</f>
        <v>5362.94</v>
      </c>
      <c r="J91" s="295">
        <f>I91/H91*100</f>
        <v>7.150586666666666</v>
      </c>
    </row>
    <row r="92" spans="1:10" ht="12.75">
      <c r="A92" s="290"/>
      <c r="B92" s="290"/>
      <c r="C92" s="291"/>
      <c r="D92" s="292"/>
      <c r="E92" s="292"/>
      <c r="F92" s="292"/>
      <c r="G92" s="292"/>
      <c r="H92" s="293"/>
      <c r="I92" s="294"/>
      <c r="J92" s="295"/>
    </row>
    <row r="93" spans="1:10" ht="10.5" customHeight="1">
      <c r="A93" s="29"/>
      <c r="B93" s="29"/>
      <c r="C93" s="41"/>
      <c r="D93" s="44"/>
      <c r="E93" s="5"/>
      <c r="F93" s="5"/>
      <c r="G93" s="19"/>
      <c r="H93" s="57"/>
      <c r="I93" s="62"/>
      <c r="J93" s="50"/>
    </row>
    <row r="94" spans="1:10" ht="12.75">
      <c r="A94" s="29"/>
      <c r="B94" s="29" t="s">
        <v>100</v>
      </c>
      <c r="C94" s="41"/>
      <c r="D94" s="177" t="s">
        <v>49</v>
      </c>
      <c r="E94" s="168"/>
      <c r="F94" s="168"/>
      <c r="G94" s="169"/>
      <c r="H94" s="42">
        <f>H95</f>
        <v>75000</v>
      </c>
      <c r="I94" s="31">
        <f>I95</f>
        <v>5362.94</v>
      </c>
      <c r="J94" s="50">
        <f>I94/H94*100</f>
        <v>7.150586666666666</v>
      </c>
    </row>
    <row r="95" spans="1:10" ht="12.75">
      <c r="A95" s="29"/>
      <c r="B95" s="29"/>
      <c r="C95" s="41" t="s">
        <v>47</v>
      </c>
      <c r="D95" s="166" t="s">
        <v>101</v>
      </c>
      <c r="E95" s="167"/>
      <c r="F95" s="167"/>
      <c r="G95" s="174"/>
      <c r="H95" s="57">
        <v>75000</v>
      </c>
      <c r="I95" s="62">
        <v>5362.94</v>
      </c>
      <c r="J95" s="50">
        <f>I95/H95*100</f>
        <v>7.150586666666666</v>
      </c>
    </row>
    <row r="96" spans="1:10" ht="12.75">
      <c r="A96" s="29"/>
      <c r="B96" s="29"/>
      <c r="C96" s="41"/>
      <c r="D96" s="166"/>
      <c r="E96" s="167"/>
      <c r="F96" s="167"/>
      <c r="G96" s="174"/>
      <c r="H96" s="57"/>
      <c r="I96" s="62"/>
      <c r="J96" s="50"/>
    </row>
    <row r="97" spans="1:10" ht="12.75">
      <c r="A97" s="224" t="s">
        <v>102</v>
      </c>
      <c r="B97" s="241"/>
      <c r="C97" s="244"/>
      <c r="D97" s="247" t="s">
        <v>103</v>
      </c>
      <c r="E97" s="192"/>
      <c r="F97" s="192"/>
      <c r="G97" s="193"/>
      <c r="H97" s="250">
        <f>H101+H105+H116+H131+H141</f>
        <v>26248590</v>
      </c>
      <c r="I97" s="257">
        <f>I101+I105+I116+I131+I141</f>
        <v>13349011.209999999</v>
      </c>
      <c r="J97" s="259">
        <f>I97/H97*100</f>
        <v>50.85610773759657</v>
      </c>
    </row>
    <row r="98" spans="1:10" ht="12.75">
      <c r="A98" s="225"/>
      <c r="B98" s="242"/>
      <c r="C98" s="245"/>
      <c r="D98" s="248"/>
      <c r="E98" s="194"/>
      <c r="F98" s="194"/>
      <c r="G98" s="195"/>
      <c r="H98" s="251"/>
      <c r="I98" s="256"/>
      <c r="J98" s="260"/>
    </row>
    <row r="99" spans="1:10" ht="20.25" customHeight="1">
      <c r="A99" s="240"/>
      <c r="B99" s="243"/>
      <c r="C99" s="246"/>
      <c r="D99" s="249"/>
      <c r="E99" s="196"/>
      <c r="F99" s="196"/>
      <c r="G99" s="197"/>
      <c r="H99" s="252"/>
      <c r="I99" s="258"/>
      <c r="J99" s="261"/>
    </row>
    <row r="100" spans="1:10" ht="8.25" customHeight="1">
      <c r="A100" s="27"/>
      <c r="B100" s="27"/>
      <c r="C100" s="88"/>
      <c r="D100" s="90"/>
      <c r="E100" s="11"/>
      <c r="F100" s="11"/>
      <c r="G100" s="49"/>
      <c r="H100" s="63"/>
      <c r="I100" s="60"/>
      <c r="J100" s="94"/>
    </row>
    <row r="101" spans="1:10" ht="13.5" customHeight="1">
      <c r="A101" s="29"/>
      <c r="B101" s="104" t="s">
        <v>104</v>
      </c>
      <c r="C101" s="41"/>
      <c r="D101" s="219" t="s">
        <v>14</v>
      </c>
      <c r="E101" s="281"/>
      <c r="F101" s="281"/>
      <c r="G101" s="282"/>
      <c r="H101" s="42">
        <f>H102</f>
        <v>0</v>
      </c>
      <c r="I101" s="31">
        <f>I102</f>
        <v>288.65</v>
      </c>
      <c r="J101" s="50">
        <v>0</v>
      </c>
    </row>
    <row r="102" spans="1:10" ht="12.75">
      <c r="A102" s="29"/>
      <c r="B102" s="29"/>
      <c r="C102" s="41" t="s">
        <v>37</v>
      </c>
      <c r="D102" s="188" t="s">
        <v>105</v>
      </c>
      <c r="E102" s="172"/>
      <c r="F102" s="172"/>
      <c r="G102" s="173"/>
      <c r="H102" s="57">
        <v>0</v>
      </c>
      <c r="I102" s="62">
        <v>288.65</v>
      </c>
      <c r="J102" s="50">
        <v>0</v>
      </c>
    </row>
    <row r="103" spans="1:10" ht="9.75" customHeight="1">
      <c r="A103" s="29"/>
      <c r="B103" s="29"/>
      <c r="C103" s="41"/>
      <c r="D103" s="188"/>
      <c r="E103" s="172"/>
      <c r="F103" s="172"/>
      <c r="G103" s="173"/>
      <c r="H103" s="57"/>
      <c r="I103" s="62"/>
      <c r="J103" s="50"/>
    </row>
    <row r="104" spans="1:10" ht="12.75">
      <c r="A104" s="29"/>
      <c r="B104" s="29"/>
      <c r="C104" s="24"/>
      <c r="D104" s="20"/>
      <c r="E104" s="20"/>
      <c r="F104" s="20"/>
      <c r="G104" s="20"/>
      <c r="H104" s="61"/>
      <c r="I104" s="62"/>
      <c r="J104" s="51"/>
    </row>
    <row r="105" spans="1:10" ht="33.75" customHeight="1">
      <c r="A105" s="29"/>
      <c r="B105" s="104" t="s">
        <v>107</v>
      </c>
      <c r="C105" s="78"/>
      <c r="D105" s="253" t="s">
        <v>108</v>
      </c>
      <c r="E105" s="164"/>
      <c r="F105" s="164"/>
      <c r="G105" s="165"/>
      <c r="H105" s="42">
        <f>H107+H108+H109+H110+H111+H112+H113</f>
        <v>3207400</v>
      </c>
      <c r="I105" s="31">
        <f>I107+I108+I109+I110+I111+I112+I113</f>
        <v>1941161.3299999998</v>
      </c>
      <c r="J105" s="50">
        <f aca="true" t="shared" si="1" ref="J105:J163">I105/H105*100</f>
        <v>60.521335973062286</v>
      </c>
    </row>
    <row r="106" spans="1:10" s="2" customFormat="1" ht="9" customHeight="1">
      <c r="A106" s="80"/>
      <c r="B106" s="80"/>
      <c r="C106" s="89"/>
      <c r="D106" s="296"/>
      <c r="E106" s="182"/>
      <c r="F106" s="182"/>
      <c r="G106" s="183"/>
      <c r="H106" s="58"/>
      <c r="I106" s="96"/>
      <c r="J106" s="53"/>
    </row>
    <row r="107" spans="1:10" s="139" customFormat="1" ht="12.75">
      <c r="A107" s="27"/>
      <c r="B107" s="27"/>
      <c r="C107" s="128" t="s">
        <v>19</v>
      </c>
      <c r="D107" s="189" t="s">
        <v>109</v>
      </c>
      <c r="E107" s="190"/>
      <c r="F107" s="190"/>
      <c r="G107" s="297"/>
      <c r="H107" s="65">
        <v>2330000</v>
      </c>
      <c r="I107" s="60">
        <v>1621166.91</v>
      </c>
      <c r="J107" s="54">
        <f t="shared" si="1"/>
        <v>69.57797896995707</v>
      </c>
    </row>
    <row r="108" spans="1:10" ht="12.75">
      <c r="A108" s="29"/>
      <c r="B108" s="29"/>
      <c r="C108" s="78" t="s">
        <v>20</v>
      </c>
      <c r="D108" s="238" t="s">
        <v>110</v>
      </c>
      <c r="E108" s="170"/>
      <c r="F108" s="170"/>
      <c r="G108" s="171"/>
      <c r="H108" s="57">
        <v>26000</v>
      </c>
      <c r="I108" s="62">
        <v>14896.48</v>
      </c>
      <c r="J108" s="50">
        <f t="shared" si="1"/>
        <v>57.29415384615384</v>
      </c>
    </row>
    <row r="109" spans="1:10" s="1" customFormat="1" ht="12.75">
      <c r="A109" s="29"/>
      <c r="B109" s="29"/>
      <c r="C109" s="40" t="s">
        <v>21</v>
      </c>
      <c r="D109" s="178" t="s">
        <v>111</v>
      </c>
      <c r="E109" s="178"/>
      <c r="F109" s="178"/>
      <c r="G109" s="178"/>
      <c r="H109" s="61">
        <v>75000</v>
      </c>
      <c r="I109" s="62">
        <v>42464</v>
      </c>
      <c r="J109" s="51">
        <f t="shared" si="1"/>
        <v>56.61866666666666</v>
      </c>
    </row>
    <row r="110" spans="1:10" s="1" customFormat="1" ht="12.75">
      <c r="A110" s="29"/>
      <c r="B110" s="29"/>
      <c r="C110" s="41" t="s">
        <v>22</v>
      </c>
      <c r="D110" s="177" t="s">
        <v>112</v>
      </c>
      <c r="E110" s="168"/>
      <c r="F110" s="168"/>
      <c r="G110" s="169"/>
      <c r="H110" s="57">
        <v>35400</v>
      </c>
      <c r="I110" s="62">
        <v>24826.5</v>
      </c>
      <c r="J110" s="50">
        <f t="shared" si="1"/>
        <v>70.13135593220339</v>
      </c>
    </row>
    <row r="111" spans="1:10" ht="12.75">
      <c r="A111" s="29"/>
      <c r="B111" s="29"/>
      <c r="C111" s="41" t="s">
        <v>25</v>
      </c>
      <c r="D111" s="177" t="s">
        <v>113</v>
      </c>
      <c r="E111" s="168"/>
      <c r="F111" s="168"/>
      <c r="G111" s="169"/>
      <c r="H111" s="57">
        <v>357000</v>
      </c>
      <c r="I111" s="62">
        <v>12882.66</v>
      </c>
      <c r="J111" s="50">
        <f t="shared" si="1"/>
        <v>3.6085882352941177</v>
      </c>
    </row>
    <row r="112" spans="1:10" ht="21" customHeight="1">
      <c r="A112" s="29"/>
      <c r="B112" s="29"/>
      <c r="C112" s="41" t="s">
        <v>26</v>
      </c>
      <c r="D112" s="166" t="s">
        <v>106</v>
      </c>
      <c r="E112" s="167"/>
      <c r="F112" s="167"/>
      <c r="G112" s="174"/>
      <c r="H112" s="57">
        <v>5000</v>
      </c>
      <c r="I112" s="62">
        <v>14767.48</v>
      </c>
      <c r="J112" s="50">
        <f t="shared" si="1"/>
        <v>295.3496</v>
      </c>
    </row>
    <row r="113" spans="1:10" ht="12.75">
      <c r="A113" s="29"/>
      <c r="B113" s="29"/>
      <c r="C113" s="41">
        <v>2680</v>
      </c>
      <c r="D113" s="188" t="s">
        <v>114</v>
      </c>
      <c r="E113" s="160"/>
      <c r="F113" s="160"/>
      <c r="G113" s="161"/>
      <c r="H113" s="57">
        <v>379000</v>
      </c>
      <c r="I113" s="62">
        <v>210157.3</v>
      </c>
      <c r="J113" s="50">
        <f t="shared" si="1"/>
        <v>55.45047493403693</v>
      </c>
    </row>
    <row r="114" spans="1:10" ht="10.5" customHeight="1">
      <c r="A114" s="29"/>
      <c r="B114" s="29"/>
      <c r="C114" s="41"/>
      <c r="D114" s="188"/>
      <c r="E114" s="160"/>
      <c r="F114" s="160"/>
      <c r="G114" s="161"/>
      <c r="H114" s="57"/>
      <c r="I114" s="62"/>
      <c r="J114" s="50"/>
    </row>
    <row r="115" spans="1:10" ht="8.25" customHeight="1">
      <c r="A115" s="29"/>
      <c r="B115" s="29"/>
      <c r="C115" s="41"/>
      <c r="D115" s="67"/>
      <c r="E115" s="22"/>
      <c r="F115" s="22"/>
      <c r="G115" s="23"/>
      <c r="H115" s="57"/>
      <c r="I115" s="62"/>
      <c r="J115" s="50"/>
    </row>
    <row r="116" spans="1:10" ht="12.75">
      <c r="A116" s="29"/>
      <c r="B116" s="29" t="s">
        <v>115</v>
      </c>
      <c r="C116" s="41"/>
      <c r="D116" s="166" t="s">
        <v>116</v>
      </c>
      <c r="E116" s="167"/>
      <c r="F116" s="167"/>
      <c r="G116" s="174"/>
      <c r="H116" s="42">
        <f>H119+H120+H121+H122+H123+H124+H125+H126+H127+H128</f>
        <v>4533050</v>
      </c>
      <c r="I116" s="31">
        <f>I119+I120+I121+I122+I123+I124+I125+I126+I127+I128</f>
        <v>2740398.32</v>
      </c>
      <c r="J116" s="50">
        <f t="shared" si="1"/>
        <v>60.453741300007714</v>
      </c>
    </row>
    <row r="117" spans="1:10" ht="12.75">
      <c r="A117" s="29"/>
      <c r="B117" s="29"/>
      <c r="C117" s="41"/>
      <c r="D117" s="166"/>
      <c r="E117" s="167"/>
      <c r="F117" s="167"/>
      <c r="G117" s="174"/>
      <c r="H117" s="57"/>
      <c r="I117" s="62"/>
      <c r="J117" s="50"/>
    </row>
    <row r="118" spans="1:10" ht="18" customHeight="1">
      <c r="A118" s="29"/>
      <c r="B118" s="29"/>
      <c r="C118" s="41"/>
      <c r="D118" s="166"/>
      <c r="E118" s="167"/>
      <c r="F118" s="167"/>
      <c r="G118" s="174"/>
      <c r="H118" s="57"/>
      <c r="I118" s="62"/>
      <c r="J118" s="50"/>
    </row>
    <row r="119" spans="1:10" ht="12.75">
      <c r="A119" s="29"/>
      <c r="B119" s="29"/>
      <c r="C119" s="41" t="s">
        <v>19</v>
      </c>
      <c r="D119" s="188" t="s">
        <v>109</v>
      </c>
      <c r="E119" s="160"/>
      <c r="F119" s="160"/>
      <c r="G119" s="161"/>
      <c r="H119" s="57">
        <v>2805000</v>
      </c>
      <c r="I119" s="62">
        <v>1797706.91</v>
      </c>
      <c r="J119" s="50">
        <f t="shared" si="1"/>
        <v>64.08937290552585</v>
      </c>
    </row>
    <row r="120" spans="1:10" ht="12.75">
      <c r="A120" s="29"/>
      <c r="B120" s="29"/>
      <c r="C120" s="41" t="s">
        <v>20</v>
      </c>
      <c r="D120" s="188" t="s">
        <v>110</v>
      </c>
      <c r="E120" s="160"/>
      <c r="F120" s="160"/>
      <c r="G120" s="161"/>
      <c r="H120" s="57">
        <v>132000</v>
      </c>
      <c r="I120" s="62">
        <v>85852.91</v>
      </c>
      <c r="J120" s="50">
        <f t="shared" si="1"/>
        <v>65.04008333333333</v>
      </c>
    </row>
    <row r="121" spans="1:10" ht="12.75">
      <c r="A121" s="29"/>
      <c r="B121" s="29"/>
      <c r="C121" s="41" t="s">
        <v>21</v>
      </c>
      <c r="D121" s="188" t="s">
        <v>111</v>
      </c>
      <c r="E121" s="172"/>
      <c r="F121" s="172"/>
      <c r="G121" s="173"/>
      <c r="H121" s="57">
        <v>2700</v>
      </c>
      <c r="I121" s="62">
        <v>2072</v>
      </c>
      <c r="J121" s="50">
        <f t="shared" si="1"/>
        <v>76.74074074074075</v>
      </c>
    </row>
    <row r="122" spans="1:10" ht="12.75">
      <c r="A122" s="29"/>
      <c r="B122" s="29"/>
      <c r="C122" s="41" t="s">
        <v>22</v>
      </c>
      <c r="D122" s="188" t="s">
        <v>112</v>
      </c>
      <c r="E122" s="160"/>
      <c r="F122" s="160"/>
      <c r="G122" s="161"/>
      <c r="H122" s="57">
        <v>69200</v>
      </c>
      <c r="I122" s="62">
        <v>28065.9</v>
      </c>
      <c r="J122" s="50">
        <f t="shared" si="1"/>
        <v>40.55765895953758</v>
      </c>
    </row>
    <row r="123" spans="1:10" ht="12.75">
      <c r="A123" s="29"/>
      <c r="B123" s="29"/>
      <c r="C123" s="41" t="s">
        <v>23</v>
      </c>
      <c r="D123" s="188" t="s">
        <v>117</v>
      </c>
      <c r="E123" s="172"/>
      <c r="F123" s="172"/>
      <c r="G123" s="173"/>
      <c r="H123" s="57">
        <v>100000</v>
      </c>
      <c r="I123" s="62">
        <v>86313.25</v>
      </c>
      <c r="J123" s="51">
        <f t="shared" si="1"/>
        <v>86.31325</v>
      </c>
    </row>
    <row r="124" spans="1:10" ht="12.75">
      <c r="A124" s="29"/>
      <c r="B124" s="29"/>
      <c r="C124" s="41" t="s">
        <v>24</v>
      </c>
      <c r="D124" s="188" t="s">
        <v>118</v>
      </c>
      <c r="E124" s="172"/>
      <c r="F124" s="172"/>
      <c r="G124" s="173"/>
      <c r="H124" s="57">
        <v>17650</v>
      </c>
      <c r="I124" s="62">
        <v>15910</v>
      </c>
      <c r="J124" s="50">
        <f t="shared" si="1"/>
        <v>90.14164305949008</v>
      </c>
    </row>
    <row r="125" spans="1:10" ht="12.75">
      <c r="A125" s="29"/>
      <c r="B125" s="35"/>
      <c r="C125" s="24" t="s">
        <v>40</v>
      </c>
      <c r="D125" s="172" t="s">
        <v>119</v>
      </c>
      <c r="E125" s="172"/>
      <c r="F125" s="172"/>
      <c r="G125" s="172"/>
      <c r="H125" s="61">
        <v>35000</v>
      </c>
      <c r="I125" s="66">
        <v>12117</v>
      </c>
      <c r="J125" s="51">
        <f t="shared" si="1"/>
        <v>34.62</v>
      </c>
    </row>
    <row r="126" spans="1:10" ht="12.75">
      <c r="A126" s="29"/>
      <c r="B126" s="29"/>
      <c r="C126" s="73" t="s">
        <v>25</v>
      </c>
      <c r="D126" s="188" t="s">
        <v>113</v>
      </c>
      <c r="E126" s="160"/>
      <c r="F126" s="160"/>
      <c r="G126" s="161"/>
      <c r="H126" s="57">
        <v>1232000</v>
      </c>
      <c r="I126" s="62">
        <v>619168</v>
      </c>
      <c r="J126" s="50">
        <f t="shared" si="1"/>
        <v>50.25714285714285</v>
      </c>
    </row>
    <row r="127" spans="1:10" ht="12.75">
      <c r="A127" s="29"/>
      <c r="B127" s="29"/>
      <c r="C127" s="73" t="s">
        <v>26</v>
      </c>
      <c r="D127" s="188" t="s">
        <v>106</v>
      </c>
      <c r="E127" s="172"/>
      <c r="F127" s="172"/>
      <c r="G127" s="173"/>
      <c r="H127" s="57">
        <v>18000</v>
      </c>
      <c r="I127" s="62">
        <v>19213.65</v>
      </c>
      <c r="J127" s="50">
        <f t="shared" si="1"/>
        <v>106.7425</v>
      </c>
    </row>
    <row r="128" spans="1:10" ht="12.75">
      <c r="A128" s="29"/>
      <c r="B128" s="29"/>
      <c r="C128" s="41">
        <v>2680</v>
      </c>
      <c r="D128" s="188" t="s">
        <v>114</v>
      </c>
      <c r="E128" s="160"/>
      <c r="F128" s="160"/>
      <c r="G128" s="161"/>
      <c r="H128" s="57">
        <v>121500</v>
      </c>
      <c r="I128" s="62">
        <v>73978.7</v>
      </c>
      <c r="J128" s="50">
        <f t="shared" si="1"/>
        <v>60.88781893004115</v>
      </c>
    </row>
    <row r="129" spans="1:10" ht="9.75" customHeight="1">
      <c r="A129" s="29"/>
      <c r="B129" s="29"/>
      <c r="C129" s="41"/>
      <c r="D129" s="188"/>
      <c r="E129" s="160"/>
      <c r="F129" s="160"/>
      <c r="G129" s="161"/>
      <c r="H129" s="57"/>
      <c r="I129" s="62"/>
      <c r="J129" s="50"/>
    </row>
    <row r="130" spans="1:10" ht="7.5" customHeight="1">
      <c r="A130" s="29"/>
      <c r="B130" s="35"/>
      <c r="C130" s="24"/>
      <c r="D130" s="22"/>
      <c r="E130" s="22"/>
      <c r="F130" s="22"/>
      <c r="G130" s="22"/>
      <c r="H130" s="61"/>
      <c r="I130" s="66"/>
      <c r="J130" s="51"/>
    </row>
    <row r="131" spans="1:10" ht="12.75">
      <c r="A131" s="29"/>
      <c r="B131" s="29" t="s">
        <v>120</v>
      </c>
      <c r="C131" s="41"/>
      <c r="D131" s="188" t="s">
        <v>181</v>
      </c>
      <c r="E131" s="160"/>
      <c r="F131" s="160"/>
      <c r="G131" s="161"/>
      <c r="H131" s="42">
        <f>H133+H134+H135+H139+H138</f>
        <v>1949500</v>
      </c>
      <c r="I131" s="31">
        <f>I133+I134+I135+I139+I138</f>
        <v>1446015.06</v>
      </c>
      <c r="J131" s="50">
        <f t="shared" si="1"/>
        <v>74.17363734290844</v>
      </c>
    </row>
    <row r="132" spans="1:10" ht="8.25" customHeight="1">
      <c r="A132" s="29"/>
      <c r="B132" s="29"/>
      <c r="C132" s="41"/>
      <c r="D132" s="188"/>
      <c r="E132" s="160"/>
      <c r="F132" s="160"/>
      <c r="G132" s="161"/>
      <c r="H132" s="57"/>
      <c r="I132" s="62"/>
      <c r="J132" s="50"/>
    </row>
    <row r="133" spans="1:10" ht="12.75">
      <c r="A133" s="29"/>
      <c r="B133" s="29"/>
      <c r="C133" s="41" t="s">
        <v>27</v>
      </c>
      <c r="D133" s="262" t="s">
        <v>121</v>
      </c>
      <c r="E133" s="186"/>
      <c r="F133" s="186"/>
      <c r="G133" s="187"/>
      <c r="H133" s="57">
        <v>45000</v>
      </c>
      <c r="I133" s="62">
        <v>25770</v>
      </c>
      <c r="J133" s="50">
        <f t="shared" si="1"/>
        <v>57.266666666666666</v>
      </c>
    </row>
    <row r="134" spans="1:10" ht="12.75">
      <c r="A134" s="29"/>
      <c r="B134" s="29"/>
      <c r="C134" s="41" t="s">
        <v>28</v>
      </c>
      <c r="D134" s="188" t="s">
        <v>175</v>
      </c>
      <c r="E134" s="172"/>
      <c r="F134" s="172"/>
      <c r="G134" s="173"/>
      <c r="H134" s="57">
        <v>204000</v>
      </c>
      <c r="I134" s="62">
        <v>172182.37</v>
      </c>
      <c r="J134" s="50">
        <f t="shared" si="1"/>
        <v>84.4031225490196</v>
      </c>
    </row>
    <row r="135" spans="1:10" ht="12.75">
      <c r="A135" s="29"/>
      <c r="B135" s="29"/>
      <c r="C135" s="41" t="s">
        <v>29</v>
      </c>
      <c r="D135" s="166" t="s">
        <v>72</v>
      </c>
      <c r="E135" s="167"/>
      <c r="F135" s="167"/>
      <c r="G135" s="174"/>
      <c r="H135" s="57">
        <v>1695000</v>
      </c>
      <c r="I135" s="62">
        <v>1238030.9</v>
      </c>
      <c r="J135" s="50">
        <f t="shared" si="1"/>
        <v>73.04017109144543</v>
      </c>
    </row>
    <row r="136" spans="1:10" ht="12.75">
      <c r="A136" s="29"/>
      <c r="B136" s="29"/>
      <c r="C136" s="41"/>
      <c r="D136" s="166"/>
      <c r="E136" s="167"/>
      <c r="F136" s="167"/>
      <c r="G136" s="174"/>
      <c r="H136" s="57"/>
      <c r="I136" s="62"/>
      <c r="J136" s="50"/>
    </row>
    <row r="137" spans="1:10" ht="8.25" customHeight="1">
      <c r="A137" s="29"/>
      <c r="B137" s="29"/>
      <c r="C137" s="41"/>
      <c r="D137" s="166"/>
      <c r="E137" s="167"/>
      <c r="F137" s="167"/>
      <c r="G137" s="174"/>
      <c r="H137" s="57"/>
      <c r="I137" s="62"/>
      <c r="J137" s="50"/>
    </row>
    <row r="138" spans="1:10" ht="12.75">
      <c r="A138" s="29"/>
      <c r="B138" s="29"/>
      <c r="C138" s="73" t="s">
        <v>62</v>
      </c>
      <c r="D138" s="166" t="s">
        <v>193</v>
      </c>
      <c r="E138" s="254"/>
      <c r="F138" s="254"/>
      <c r="G138" s="255"/>
      <c r="H138" s="57">
        <v>0</v>
      </c>
      <c r="I138" s="62">
        <v>131.3</v>
      </c>
      <c r="J138" s="50">
        <v>0</v>
      </c>
    </row>
    <row r="139" spans="1:10" ht="12.75">
      <c r="A139" s="29"/>
      <c r="B139" s="29"/>
      <c r="C139" s="41" t="s">
        <v>26</v>
      </c>
      <c r="D139" s="166" t="s">
        <v>106</v>
      </c>
      <c r="E139" s="167"/>
      <c r="F139" s="167"/>
      <c r="G139" s="174"/>
      <c r="H139" s="57">
        <v>5500</v>
      </c>
      <c r="I139" s="62">
        <v>9900.49</v>
      </c>
      <c r="J139" s="50">
        <f t="shared" si="1"/>
        <v>180.0089090909091</v>
      </c>
    </row>
    <row r="140" spans="1:10" ht="9.75" customHeight="1">
      <c r="A140" s="29"/>
      <c r="B140" s="29"/>
      <c r="C140" s="41"/>
      <c r="D140" s="166"/>
      <c r="E140" s="167"/>
      <c r="F140" s="167"/>
      <c r="G140" s="174"/>
      <c r="H140" s="57"/>
      <c r="I140" s="62"/>
      <c r="J140" s="50"/>
    </row>
    <row r="141" spans="1:10" ht="12.75">
      <c r="A141" s="29"/>
      <c r="B141" s="29" t="s">
        <v>122</v>
      </c>
      <c r="C141" s="41"/>
      <c r="D141" s="188" t="s">
        <v>61</v>
      </c>
      <c r="E141" s="160"/>
      <c r="F141" s="160"/>
      <c r="G141" s="161"/>
      <c r="H141" s="42">
        <f>H143+H144</f>
        <v>16558640</v>
      </c>
      <c r="I141" s="31">
        <f>I143+I144</f>
        <v>7221147.85</v>
      </c>
      <c r="J141" s="50">
        <f t="shared" si="1"/>
        <v>43.60954673813791</v>
      </c>
    </row>
    <row r="142" spans="1:10" ht="10.5" customHeight="1">
      <c r="A142" s="29"/>
      <c r="B142" s="29"/>
      <c r="C142" s="41"/>
      <c r="D142" s="188"/>
      <c r="E142" s="160"/>
      <c r="F142" s="160"/>
      <c r="G142" s="161"/>
      <c r="H142" s="57"/>
      <c r="I142" s="62"/>
      <c r="J142" s="50"/>
    </row>
    <row r="143" spans="1:10" ht="12.75">
      <c r="A143" s="29"/>
      <c r="B143" s="29"/>
      <c r="C143" s="41" t="s">
        <v>32</v>
      </c>
      <c r="D143" s="262" t="s">
        <v>123</v>
      </c>
      <c r="E143" s="186"/>
      <c r="F143" s="186"/>
      <c r="G143" s="187"/>
      <c r="H143" s="57">
        <v>16373340</v>
      </c>
      <c r="I143" s="62">
        <v>7014471</v>
      </c>
      <c r="J143" s="50">
        <f t="shared" si="1"/>
        <v>42.8408070680753</v>
      </c>
    </row>
    <row r="144" spans="1:10" ht="12.75">
      <c r="A144" s="29"/>
      <c r="B144" s="29"/>
      <c r="C144" s="41" t="s">
        <v>31</v>
      </c>
      <c r="D144" s="262" t="s">
        <v>124</v>
      </c>
      <c r="E144" s="186"/>
      <c r="F144" s="186"/>
      <c r="G144" s="187"/>
      <c r="H144" s="57">
        <v>185300</v>
      </c>
      <c r="I144" s="62">
        <v>206676.85</v>
      </c>
      <c r="J144" s="50">
        <f t="shared" si="1"/>
        <v>111.5363464651916</v>
      </c>
    </row>
    <row r="145" spans="1:10" ht="12.75">
      <c r="A145" s="80"/>
      <c r="B145" s="80"/>
      <c r="C145" s="86"/>
      <c r="D145" s="14"/>
      <c r="E145" s="15"/>
      <c r="F145" s="15"/>
      <c r="G145" s="32"/>
      <c r="H145" s="58"/>
      <c r="I145" s="96"/>
      <c r="J145" s="53"/>
    </row>
    <row r="146" spans="1:10" ht="12.75">
      <c r="A146" s="81" t="s">
        <v>125</v>
      </c>
      <c r="B146" s="81"/>
      <c r="C146" s="84"/>
      <c r="D146" s="210" t="s">
        <v>8</v>
      </c>
      <c r="E146" s="158"/>
      <c r="F146" s="158"/>
      <c r="G146" s="159"/>
      <c r="H146" s="93">
        <f>H150+H152</f>
        <v>9058895</v>
      </c>
      <c r="I146" s="77">
        <f>I150+I152</f>
        <v>5566388.37</v>
      </c>
      <c r="J146" s="102">
        <f t="shared" si="1"/>
        <v>61.44665955395222</v>
      </c>
    </row>
    <row r="147" spans="1:10" ht="9" customHeight="1">
      <c r="A147" s="29"/>
      <c r="B147" s="29"/>
      <c r="C147" s="41"/>
      <c r="D147" s="44"/>
      <c r="E147" s="5"/>
      <c r="F147" s="5"/>
      <c r="G147" s="19"/>
      <c r="H147" s="57"/>
      <c r="I147" s="62"/>
      <c r="J147" s="50"/>
    </row>
    <row r="148" spans="1:10" ht="12.75">
      <c r="A148" s="29"/>
      <c r="B148" s="29" t="s">
        <v>126</v>
      </c>
      <c r="C148" s="41"/>
      <c r="D148" s="188" t="s">
        <v>64</v>
      </c>
      <c r="E148" s="160"/>
      <c r="F148" s="160"/>
      <c r="G148" s="161"/>
      <c r="H148" s="42">
        <f>H150</f>
        <v>9008895</v>
      </c>
      <c r="I148" s="31">
        <f>I150</f>
        <v>5543936</v>
      </c>
      <c r="J148" s="50">
        <f t="shared" si="1"/>
        <v>61.538468369317215</v>
      </c>
    </row>
    <row r="149" spans="1:10" ht="9" customHeight="1">
      <c r="A149" s="29"/>
      <c r="B149" s="29"/>
      <c r="C149" s="41"/>
      <c r="D149" s="188"/>
      <c r="E149" s="160"/>
      <c r="F149" s="160"/>
      <c r="G149" s="161"/>
      <c r="H149" s="57"/>
      <c r="I149" s="62"/>
      <c r="J149" s="50"/>
    </row>
    <row r="150" spans="1:10" ht="12.75">
      <c r="A150" s="29"/>
      <c r="B150" s="29"/>
      <c r="C150" s="41">
        <v>2920</v>
      </c>
      <c r="D150" s="177" t="s">
        <v>127</v>
      </c>
      <c r="E150" s="178"/>
      <c r="F150" s="178"/>
      <c r="G150" s="207"/>
      <c r="H150" s="57">
        <v>9008895</v>
      </c>
      <c r="I150" s="62">
        <v>5543936</v>
      </c>
      <c r="J150" s="50">
        <f t="shared" si="1"/>
        <v>61.538468369317215</v>
      </c>
    </row>
    <row r="151" spans="1:10" ht="8.25" customHeight="1">
      <c r="A151" s="29"/>
      <c r="B151" s="29"/>
      <c r="C151" s="41"/>
      <c r="D151" s="3"/>
      <c r="E151" s="4"/>
      <c r="F151" s="4"/>
      <c r="G151" s="26"/>
      <c r="H151" s="57"/>
      <c r="I151" s="62"/>
      <c r="J151" s="50"/>
    </row>
    <row r="152" spans="1:10" ht="12.75">
      <c r="A152" s="29"/>
      <c r="B152" s="29" t="s">
        <v>128</v>
      </c>
      <c r="C152" s="41"/>
      <c r="D152" s="177" t="s">
        <v>129</v>
      </c>
      <c r="E152" s="168"/>
      <c r="F152" s="168"/>
      <c r="G152" s="169"/>
      <c r="H152" s="42">
        <f>H153</f>
        <v>50000</v>
      </c>
      <c r="I152" s="31">
        <f>I153</f>
        <v>22452.37</v>
      </c>
      <c r="J152" s="50">
        <f t="shared" si="1"/>
        <v>44.90474</v>
      </c>
    </row>
    <row r="153" spans="1:10" ht="12.75">
      <c r="A153" s="29"/>
      <c r="B153" s="29"/>
      <c r="C153" s="41" t="s">
        <v>30</v>
      </c>
      <c r="D153" s="177" t="s">
        <v>59</v>
      </c>
      <c r="E153" s="168"/>
      <c r="F153" s="168"/>
      <c r="G153" s="169"/>
      <c r="H153" s="57">
        <v>50000</v>
      </c>
      <c r="I153" s="62">
        <v>22452.37</v>
      </c>
      <c r="J153" s="50">
        <f t="shared" si="1"/>
        <v>44.90474</v>
      </c>
    </row>
    <row r="154" spans="1:10" ht="12.75">
      <c r="A154" s="29"/>
      <c r="B154" s="29"/>
      <c r="C154" s="41"/>
      <c r="D154" s="3"/>
      <c r="E154" s="4"/>
      <c r="F154" s="4"/>
      <c r="G154" s="26"/>
      <c r="H154" s="57"/>
      <c r="I154" s="62"/>
      <c r="J154" s="50"/>
    </row>
    <row r="155" spans="1:10" ht="12.75">
      <c r="A155" s="97" t="s">
        <v>130</v>
      </c>
      <c r="B155" s="97"/>
      <c r="C155" s="87"/>
      <c r="D155" s="263" t="s">
        <v>15</v>
      </c>
      <c r="E155" s="264"/>
      <c r="F155" s="264"/>
      <c r="G155" s="265"/>
      <c r="H155" s="98">
        <f>H157+H165+H170+H175+H184+H187</f>
        <v>833620</v>
      </c>
      <c r="I155" s="99">
        <f>I157+I165+I170+I175+I184+I187</f>
        <v>621383.4500000001</v>
      </c>
      <c r="J155" s="103">
        <f t="shared" si="1"/>
        <v>74.54037211199348</v>
      </c>
    </row>
    <row r="156" spans="1:10" ht="9.75" customHeight="1">
      <c r="A156" s="27"/>
      <c r="B156" s="121"/>
      <c r="C156" s="134"/>
      <c r="D156" s="10"/>
      <c r="E156" s="10"/>
      <c r="F156" s="10"/>
      <c r="G156" s="10"/>
      <c r="H156" s="59"/>
      <c r="I156" s="123"/>
      <c r="J156" s="55"/>
    </row>
    <row r="157" spans="1:10" ht="12.75">
      <c r="A157" s="29"/>
      <c r="B157" s="35" t="s">
        <v>131</v>
      </c>
      <c r="C157" s="24"/>
      <c r="D157" s="178" t="s">
        <v>18</v>
      </c>
      <c r="E157" s="168"/>
      <c r="F157" s="168"/>
      <c r="G157" s="168"/>
      <c r="H157" s="30">
        <f>H159+H162+H163</f>
        <v>33000</v>
      </c>
      <c r="I157" s="47">
        <f>I159+I162+I163+I158</f>
        <v>22728.550000000003</v>
      </c>
      <c r="J157" s="51">
        <f t="shared" si="1"/>
        <v>68.87439393939395</v>
      </c>
    </row>
    <row r="158" spans="1:10" ht="12.75">
      <c r="A158" s="29"/>
      <c r="B158" s="35"/>
      <c r="C158" s="133" t="s">
        <v>90</v>
      </c>
      <c r="D158" s="167" t="s">
        <v>177</v>
      </c>
      <c r="E158" s="167"/>
      <c r="F158" s="167"/>
      <c r="G158" s="167"/>
      <c r="H158" s="30">
        <v>0</v>
      </c>
      <c r="I158" s="47">
        <v>92</v>
      </c>
      <c r="J158" s="51">
        <v>0</v>
      </c>
    </row>
    <row r="159" spans="1:10" ht="12.75">
      <c r="A159" s="29"/>
      <c r="B159" s="35"/>
      <c r="C159" s="24" t="s">
        <v>38</v>
      </c>
      <c r="D159" s="166" t="s">
        <v>79</v>
      </c>
      <c r="E159" s="167"/>
      <c r="F159" s="167"/>
      <c r="G159" s="174"/>
      <c r="H159" s="61">
        <v>19000</v>
      </c>
      <c r="I159" s="66">
        <v>8748.61</v>
      </c>
      <c r="J159" s="51">
        <f t="shared" si="1"/>
        <v>46.04531578947369</v>
      </c>
    </row>
    <row r="160" spans="1:10" ht="12.75">
      <c r="A160" s="29"/>
      <c r="B160" s="35"/>
      <c r="C160" s="24"/>
      <c r="D160" s="166"/>
      <c r="E160" s="167"/>
      <c r="F160" s="167"/>
      <c r="G160" s="174"/>
      <c r="H160" s="61"/>
      <c r="I160" s="66"/>
      <c r="J160" s="51"/>
    </row>
    <row r="161" spans="1:10" ht="30.75" customHeight="1">
      <c r="A161" s="29"/>
      <c r="B161" s="35"/>
      <c r="C161" s="24"/>
      <c r="D161" s="166"/>
      <c r="E161" s="167"/>
      <c r="F161" s="167"/>
      <c r="G161" s="174"/>
      <c r="H161" s="61"/>
      <c r="I161" s="66"/>
      <c r="J161" s="51"/>
    </row>
    <row r="162" spans="1:10" ht="12.75">
      <c r="A162" s="29"/>
      <c r="B162" s="35"/>
      <c r="C162" s="24" t="s">
        <v>36</v>
      </c>
      <c r="D162" s="172" t="s">
        <v>92</v>
      </c>
      <c r="E162" s="160"/>
      <c r="F162" s="160"/>
      <c r="G162" s="160"/>
      <c r="H162" s="61">
        <v>2000</v>
      </c>
      <c r="I162" s="66">
        <v>1887.94</v>
      </c>
      <c r="J162" s="51">
        <f t="shared" si="1"/>
        <v>94.39699999999999</v>
      </c>
    </row>
    <row r="163" spans="1:10" ht="34.5" customHeight="1">
      <c r="A163" s="29"/>
      <c r="B163" s="35"/>
      <c r="C163" s="24">
        <v>2030</v>
      </c>
      <c r="D163" s="172" t="s">
        <v>140</v>
      </c>
      <c r="E163" s="271"/>
      <c r="F163" s="271"/>
      <c r="G163" s="271"/>
      <c r="H163" s="61">
        <v>12000</v>
      </c>
      <c r="I163" s="66">
        <v>12000</v>
      </c>
      <c r="J163" s="51">
        <f t="shared" si="1"/>
        <v>100</v>
      </c>
    </row>
    <row r="164" spans="1:10" s="2" customFormat="1" ht="10.5" customHeight="1">
      <c r="A164" s="80"/>
      <c r="B164" s="18"/>
      <c r="C164" s="105"/>
      <c r="D164" s="15"/>
      <c r="E164" s="15"/>
      <c r="F164" s="15"/>
      <c r="G164" s="15"/>
      <c r="H164" s="106"/>
      <c r="I164" s="112"/>
      <c r="J164" s="56"/>
    </row>
    <row r="165" spans="1:10" s="139" customFormat="1" ht="12.75">
      <c r="A165" s="27"/>
      <c r="B165" s="121" t="s">
        <v>132</v>
      </c>
      <c r="C165" s="28"/>
      <c r="D165" s="298" t="s">
        <v>58</v>
      </c>
      <c r="E165" s="191"/>
      <c r="F165" s="191"/>
      <c r="G165" s="191"/>
      <c r="H165" s="148">
        <f>H166</f>
        <v>25000</v>
      </c>
      <c r="I165" s="149">
        <f>I166</f>
        <v>10747.26</v>
      </c>
      <c r="J165" s="55">
        <f>I165/H165*100</f>
        <v>42.98904</v>
      </c>
    </row>
    <row r="166" spans="1:10" ht="12.75">
      <c r="A166" s="29"/>
      <c r="B166" s="35"/>
      <c r="C166" s="24">
        <v>2310</v>
      </c>
      <c r="D166" s="188" t="s">
        <v>133</v>
      </c>
      <c r="E166" s="160"/>
      <c r="F166" s="160"/>
      <c r="G166" s="161"/>
      <c r="H166" s="61">
        <v>25000</v>
      </c>
      <c r="I166" s="66">
        <v>10747.26</v>
      </c>
      <c r="J166" s="51">
        <f>I166/H166*100</f>
        <v>42.98904</v>
      </c>
    </row>
    <row r="167" spans="1:10" ht="12.75">
      <c r="A167" s="29"/>
      <c r="B167" s="35"/>
      <c r="C167" s="24"/>
      <c r="D167" s="188"/>
      <c r="E167" s="160"/>
      <c r="F167" s="160"/>
      <c r="G167" s="161"/>
      <c r="H167" s="61"/>
      <c r="I167" s="66"/>
      <c r="J167" s="51"/>
    </row>
    <row r="168" spans="1:10" s="2" customFormat="1" ht="10.5" customHeight="1">
      <c r="A168" s="80"/>
      <c r="B168" s="18"/>
      <c r="C168" s="105"/>
      <c r="D168" s="274"/>
      <c r="E168" s="211"/>
      <c r="F168" s="211"/>
      <c r="G168" s="212"/>
      <c r="H168" s="106"/>
      <c r="I168" s="112"/>
      <c r="J168" s="56"/>
    </row>
    <row r="169" spans="1:10" s="139" customFormat="1" ht="9" customHeight="1">
      <c r="A169" s="27"/>
      <c r="B169" s="27"/>
      <c r="C169" s="87"/>
      <c r="D169" s="9"/>
      <c r="E169" s="10"/>
      <c r="F169" s="10"/>
      <c r="G169" s="46"/>
      <c r="H169" s="65"/>
      <c r="I169" s="60"/>
      <c r="J169" s="55"/>
    </row>
    <row r="170" spans="1:10" ht="12.75">
      <c r="A170" s="29"/>
      <c r="B170" s="29" t="s">
        <v>134</v>
      </c>
      <c r="C170" s="41"/>
      <c r="D170" s="177" t="s">
        <v>51</v>
      </c>
      <c r="E170" s="168"/>
      <c r="F170" s="168"/>
      <c r="G170" s="169"/>
      <c r="H170" s="42">
        <f>H171</f>
        <v>115000</v>
      </c>
      <c r="I170" s="31">
        <f>I171</f>
        <v>75928.52</v>
      </c>
      <c r="J170" s="51">
        <f>I170/H170*100</f>
        <v>66.0248</v>
      </c>
    </row>
    <row r="171" spans="1:10" ht="12.75">
      <c r="A171" s="29"/>
      <c r="B171" s="29"/>
      <c r="C171" s="41">
        <v>2310</v>
      </c>
      <c r="D171" s="188" t="s">
        <v>133</v>
      </c>
      <c r="E171" s="160"/>
      <c r="F171" s="160"/>
      <c r="G171" s="161"/>
      <c r="H171" s="57">
        <v>115000</v>
      </c>
      <c r="I171" s="62">
        <v>75928.52</v>
      </c>
      <c r="J171" s="51">
        <f>I171/H171*100</f>
        <v>66.0248</v>
      </c>
    </row>
    <row r="172" spans="1:10" ht="12.75">
      <c r="A172" s="29"/>
      <c r="B172" s="29"/>
      <c r="C172" s="41"/>
      <c r="D172" s="188"/>
      <c r="E172" s="160"/>
      <c r="F172" s="160"/>
      <c r="G172" s="161"/>
      <c r="H172" s="57"/>
      <c r="I172" s="62"/>
      <c r="J172" s="51"/>
    </row>
    <row r="173" spans="1:10" ht="9" customHeight="1">
      <c r="A173" s="29"/>
      <c r="B173" s="29"/>
      <c r="C173" s="41"/>
      <c r="D173" s="188"/>
      <c r="E173" s="160"/>
      <c r="F173" s="160"/>
      <c r="G173" s="161"/>
      <c r="H173" s="57"/>
      <c r="I173" s="62"/>
      <c r="J173" s="51"/>
    </row>
    <row r="174" spans="1:10" ht="12.75">
      <c r="A174" s="29"/>
      <c r="B174" s="29"/>
      <c r="C174" s="41"/>
      <c r="D174" s="44"/>
      <c r="E174" s="5"/>
      <c r="F174" s="5"/>
      <c r="G174" s="19"/>
      <c r="H174" s="57"/>
      <c r="I174" s="62"/>
      <c r="J174" s="51"/>
    </row>
    <row r="175" spans="1:10" ht="12.75">
      <c r="A175" s="29"/>
      <c r="B175" s="29" t="s">
        <v>135</v>
      </c>
      <c r="C175" s="41"/>
      <c r="D175" s="177" t="s">
        <v>41</v>
      </c>
      <c r="E175" s="168"/>
      <c r="F175" s="168"/>
      <c r="G175" s="169"/>
      <c r="H175" s="42">
        <f>H176+H177+H180+H181</f>
        <v>301300</v>
      </c>
      <c r="I175" s="31">
        <f>I176+I177+I180+I181</f>
        <v>300957.45</v>
      </c>
      <c r="J175" s="51">
        <f>I175/H175*100</f>
        <v>99.88630932625291</v>
      </c>
    </row>
    <row r="176" spans="1:10" ht="12.75">
      <c r="A176" s="29"/>
      <c r="B176" s="29"/>
      <c r="C176" s="73" t="s">
        <v>90</v>
      </c>
      <c r="D176" s="166" t="s">
        <v>177</v>
      </c>
      <c r="E176" s="167"/>
      <c r="F176" s="167"/>
      <c r="G176" s="174"/>
      <c r="H176" s="42">
        <v>0</v>
      </c>
      <c r="I176" s="31">
        <v>68.65</v>
      </c>
      <c r="J176" s="51">
        <v>0</v>
      </c>
    </row>
    <row r="177" spans="1:10" ht="12.75">
      <c r="A177" s="29"/>
      <c r="B177" s="29"/>
      <c r="C177" s="78" t="s">
        <v>38</v>
      </c>
      <c r="D177" s="253" t="s">
        <v>79</v>
      </c>
      <c r="E177" s="164"/>
      <c r="F177" s="164"/>
      <c r="G177" s="165"/>
      <c r="H177" s="57">
        <v>700</v>
      </c>
      <c r="I177" s="62">
        <v>745</v>
      </c>
      <c r="J177" s="51">
        <f>I177/H177*100</f>
        <v>106.42857142857143</v>
      </c>
    </row>
    <row r="178" spans="1:10" ht="12.75">
      <c r="A178" s="29"/>
      <c r="B178" s="29"/>
      <c r="C178" s="78"/>
      <c r="D178" s="253"/>
      <c r="E178" s="164"/>
      <c r="F178" s="164"/>
      <c r="G178" s="165"/>
      <c r="H178" s="57"/>
      <c r="I178" s="62"/>
      <c r="J178" s="51"/>
    </row>
    <row r="179" spans="1:10" ht="30" customHeight="1">
      <c r="A179" s="29"/>
      <c r="B179" s="29"/>
      <c r="C179" s="78"/>
      <c r="D179" s="253"/>
      <c r="E179" s="164"/>
      <c r="F179" s="164"/>
      <c r="G179" s="165"/>
      <c r="H179" s="57"/>
      <c r="I179" s="62"/>
      <c r="J179" s="51"/>
    </row>
    <row r="180" spans="1:10" ht="12.75">
      <c r="A180" s="29"/>
      <c r="B180" s="29"/>
      <c r="C180" s="78" t="s">
        <v>36</v>
      </c>
      <c r="D180" s="237" t="s">
        <v>92</v>
      </c>
      <c r="E180" s="156"/>
      <c r="F180" s="156"/>
      <c r="G180" s="157"/>
      <c r="H180" s="57">
        <v>600</v>
      </c>
      <c r="I180" s="62">
        <v>143.8</v>
      </c>
      <c r="J180" s="51">
        <f>I180/H180*100</f>
        <v>23.96666666666667</v>
      </c>
    </row>
    <row r="181" spans="1:10" ht="12.75">
      <c r="A181" s="29"/>
      <c r="B181" s="29"/>
      <c r="C181" s="78">
        <v>6290</v>
      </c>
      <c r="D181" s="237" t="s">
        <v>71</v>
      </c>
      <c r="E181" s="184"/>
      <c r="F181" s="184"/>
      <c r="G181" s="185"/>
      <c r="H181" s="57">
        <v>300000</v>
      </c>
      <c r="I181" s="62">
        <v>300000</v>
      </c>
      <c r="J181" s="51">
        <f>I181/H181*100</f>
        <v>100</v>
      </c>
    </row>
    <row r="182" spans="1:10" ht="20.25" customHeight="1">
      <c r="A182" s="29"/>
      <c r="B182" s="29"/>
      <c r="C182" s="78"/>
      <c r="D182" s="237"/>
      <c r="E182" s="184"/>
      <c r="F182" s="184"/>
      <c r="G182" s="185"/>
      <c r="H182" s="57"/>
      <c r="I182" s="62"/>
      <c r="J182" s="51"/>
    </row>
    <row r="183" spans="1:10" ht="10.5" customHeight="1">
      <c r="A183" s="29"/>
      <c r="B183" s="35"/>
      <c r="C183" s="40"/>
      <c r="D183" s="37"/>
      <c r="E183" s="38"/>
      <c r="F183" s="38"/>
      <c r="G183" s="39"/>
      <c r="H183" s="57"/>
      <c r="I183" s="62"/>
      <c r="J183" s="51"/>
    </row>
    <row r="184" spans="1:10" ht="12.75">
      <c r="A184" s="29"/>
      <c r="B184" s="29" t="s">
        <v>136</v>
      </c>
      <c r="C184" s="78"/>
      <c r="D184" s="237" t="s">
        <v>137</v>
      </c>
      <c r="E184" s="156"/>
      <c r="F184" s="156"/>
      <c r="G184" s="157"/>
      <c r="H184" s="42">
        <f>H185</f>
        <v>0</v>
      </c>
      <c r="I184" s="31">
        <f>I185</f>
        <v>40</v>
      </c>
      <c r="J184" s="51">
        <v>0</v>
      </c>
    </row>
    <row r="185" spans="1:10" ht="12.75">
      <c r="A185" s="29"/>
      <c r="B185" s="29"/>
      <c r="C185" s="78" t="s">
        <v>36</v>
      </c>
      <c r="D185" s="237" t="s">
        <v>92</v>
      </c>
      <c r="E185" s="156"/>
      <c r="F185" s="156"/>
      <c r="G185" s="157"/>
      <c r="H185" s="57">
        <v>0</v>
      </c>
      <c r="I185" s="62">
        <v>40</v>
      </c>
      <c r="J185" s="51">
        <v>0</v>
      </c>
    </row>
    <row r="186" spans="1:10" ht="8.25" customHeight="1">
      <c r="A186" s="29"/>
      <c r="B186" s="35"/>
      <c r="C186" s="40"/>
      <c r="D186" s="8"/>
      <c r="E186" s="5"/>
      <c r="F186" s="5"/>
      <c r="G186" s="5"/>
      <c r="H186" s="61"/>
      <c r="I186" s="66"/>
      <c r="J186" s="51"/>
    </row>
    <row r="187" spans="1:10" ht="12.75">
      <c r="A187" s="29"/>
      <c r="B187" s="29" t="s">
        <v>138</v>
      </c>
      <c r="C187" s="41"/>
      <c r="D187" s="177" t="s">
        <v>182</v>
      </c>
      <c r="E187" s="168"/>
      <c r="F187" s="168"/>
      <c r="G187" s="169"/>
      <c r="H187" s="42">
        <f>H188</f>
        <v>359320</v>
      </c>
      <c r="I187" s="31">
        <f>I188</f>
        <v>210981.67</v>
      </c>
      <c r="J187" s="51">
        <f>I187/H187*100</f>
        <v>58.71692919959924</v>
      </c>
    </row>
    <row r="188" spans="1:10" ht="12.75">
      <c r="A188" s="29"/>
      <c r="B188" s="29"/>
      <c r="C188" s="41" t="s">
        <v>34</v>
      </c>
      <c r="D188" s="177" t="s">
        <v>139</v>
      </c>
      <c r="E188" s="168"/>
      <c r="F188" s="168"/>
      <c r="G188" s="169"/>
      <c r="H188" s="57">
        <v>359320</v>
      </c>
      <c r="I188" s="62">
        <v>210981.67</v>
      </c>
      <c r="J188" s="51">
        <f>I188/H188*100</f>
        <v>58.71692919959924</v>
      </c>
    </row>
    <row r="189" spans="1:10" ht="12.75">
      <c r="A189" s="29"/>
      <c r="B189" s="29"/>
      <c r="C189" s="41"/>
      <c r="D189" s="3"/>
      <c r="E189" s="4"/>
      <c r="F189" s="4"/>
      <c r="G189" s="26"/>
      <c r="H189" s="57"/>
      <c r="I189" s="62"/>
      <c r="J189" s="51"/>
    </row>
    <row r="190" spans="1:10" ht="12.75">
      <c r="A190" s="81" t="s">
        <v>141</v>
      </c>
      <c r="B190" s="81"/>
      <c r="C190" s="69"/>
      <c r="D190" s="210" t="s">
        <v>142</v>
      </c>
      <c r="E190" s="158"/>
      <c r="F190" s="158"/>
      <c r="G190" s="159"/>
      <c r="H190" s="93">
        <f>H192+H195+H212+H219+H229+H234+H240+H225</f>
        <v>2412092</v>
      </c>
      <c r="I190" s="77">
        <f>I192+I195+I212+I219+I225+I229+I234+I240</f>
        <v>1202889.9700000002</v>
      </c>
      <c r="J190" s="102">
        <f>I190/H190*100</f>
        <v>49.86915797573228</v>
      </c>
    </row>
    <row r="191" spans="1:10" ht="9.75" customHeight="1">
      <c r="A191" s="27"/>
      <c r="B191" s="27"/>
      <c r="C191" s="87"/>
      <c r="D191" s="9"/>
      <c r="E191" s="10"/>
      <c r="F191" s="10"/>
      <c r="G191" s="46"/>
      <c r="H191" s="65"/>
      <c r="I191" s="60"/>
      <c r="J191" s="54"/>
    </row>
    <row r="192" spans="1:10" ht="12.75">
      <c r="A192" s="29"/>
      <c r="B192" s="29" t="s">
        <v>163</v>
      </c>
      <c r="C192" s="41"/>
      <c r="D192" s="266" t="s">
        <v>164</v>
      </c>
      <c r="E192" s="175"/>
      <c r="F192" s="175"/>
      <c r="G192" s="176"/>
      <c r="H192" s="42">
        <f>H193</f>
        <v>1100</v>
      </c>
      <c r="I192" s="31">
        <f>I193</f>
        <v>1737.25</v>
      </c>
      <c r="J192" s="50">
        <f>I192/H192*100</f>
        <v>157.9318181818182</v>
      </c>
    </row>
    <row r="193" spans="1:10" ht="12.75">
      <c r="A193" s="29"/>
      <c r="B193" s="29"/>
      <c r="C193" s="41" t="s">
        <v>36</v>
      </c>
      <c r="D193" s="266" t="s">
        <v>92</v>
      </c>
      <c r="E193" s="175"/>
      <c r="F193" s="175"/>
      <c r="G193" s="176"/>
      <c r="H193" s="57">
        <v>1100</v>
      </c>
      <c r="I193" s="62">
        <v>1737.25</v>
      </c>
      <c r="J193" s="50">
        <f>I193/H193*100</f>
        <v>157.9318181818182</v>
      </c>
    </row>
    <row r="194" spans="1:10" ht="8.25" customHeight="1">
      <c r="A194" s="29"/>
      <c r="B194" s="29"/>
      <c r="C194" s="41"/>
      <c r="D194" s="44"/>
      <c r="E194" s="5"/>
      <c r="F194" s="5"/>
      <c r="G194" s="19"/>
      <c r="H194" s="57"/>
      <c r="I194" s="62"/>
      <c r="J194" s="50"/>
    </row>
    <row r="195" spans="1:10" ht="12.75">
      <c r="A195" s="29"/>
      <c r="B195" s="29" t="s">
        <v>143</v>
      </c>
      <c r="C195" s="41"/>
      <c r="D195" s="188" t="s">
        <v>144</v>
      </c>
      <c r="E195" s="267"/>
      <c r="F195" s="267"/>
      <c r="G195" s="260"/>
      <c r="H195" s="42">
        <f>H203+H206+H209+H199+H201</f>
        <v>2003500</v>
      </c>
      <c r="I195" s="31">
        <f>I198+I199+I200+I201+I203+I206+I209</f>
        <v>955123.2200000001</v>
      </c>
      <c r="J195" s="50">
        <f>I195/H195*100</f>
        <v>47.67273371599701</v>
      </c>
    </row>
    <row r="196" spans="1:10" ht="12.75">
      <c r="A196" s="29"/>
      <c r="B196" s="29"/>
      <c r="C196" s="41"/>
      <c r="D196" s="268"/>
      <c r="E196" s="267"/>
      <c r="F196" s="267"/>
      <c r="G196" s="260"/>
      <c r="H196" s="57"/>
      <c r="I196" s="62"/>
      <c r="J196" s="50"/>
    </row>
    <row r="197" spans="1:10" ht="9" customHeight="1">
      <c r="A197" s="29"/>
      <c r="B197" s="29"/>
      <c r="C197" s="41"/>
      <c r="D197" s="268"/>
      <c r="E197" s="267"/>
      <c r="F197" s="267"/>
      <c r="G197" s="260"/>
      <c r="H197" s="57"/>
      <c r="I197" s="62"/>
      <c r="J197" s="50"/>
    </row>
    <row r="198" spans="1:10" ht="12.75">
      <c r="A198" s="29"/>
      <c r="B198" s="29"/>
      <c r="C198" s="73" t="s">
        <v>90</v>
      </c>
      <c r="D198" s="166" t="s">
        <v>177</v>
      </c>
      <c r="E198" s="167"/>
      <c r="F198" s="167"/>
      <c r="G198" s="174"/>
      <c r="H198" s="57">
        <v>0</v>
      </c>
      <c r="I198" s="62">
        <v>17.6</v>
      </c>
      <c r="J198" s="50">
        <v>0</v>
      </c>
    </row>
    <row r="199" spans="1:10" ht="12.75">
      <c r="A199" s="29"/>
      <c r="B199" s="29"/>
      <c r="C199" s="73" t="s">
        <v>30</v>
      </c>
      <c r="D199" s="206" t="s">
        <v>59</v>
      </c>
      <c r="E199" s="154"/>
      <c r="F199" s="154"/>
      <c r="G199" s="179"/>
      <c r="H199" s="57">
        <v>0</v>
      </c>
      <c r="I199" s="62">
        <v>11.82</v>
      </c>
      <c r="J199" s="50">
        <v>0</v>
      </c>
    </row>
    <row r="200" spans="1:10" ht="12.75">
      <c r="A200" s="29"/>
      <c r="B200" s="29"/>
      <c r="C200" s="73" t="s">
        <v>36</v>
      </c>
      <c r="D200" s="266" t="s">
        <v>92</v>
      </c>
      <c r="E200" s="175"/>
      <c r="F200" s="175"/>
      <c r="G200" s="176"/>
      <c r="H200" s="57">
        <v>0</v>
      </c>
      <c r="I200" s="62">
        <v>2374.3</v>
      </c>
      <c r="J200" s="50">
        <v>0</v>
      </c>
    </row>
    <row r="201" spans="1:10" ht="12.75">
      <c r="A201" s="29"/>
      <c r="B201" s="29"/>
      <c r="C201" s="73" t="s">
        <v>172</v>
      </c>
      <c r="D201" s="166" t="s">
        <v>200</v>
      </c>
      <c r="E201" s="254"/>
      <c r="F201" s="254"/>
      <c r="G201" s="255"/>
      <c r="H201" s="57">
        <v>5500</v>
      </c>
      <c r="I201" s="62">
        <v>2851.96</v>
      </c>
      <c r="J201" s="50">
        <f>I201/H201*100</f>
        <v>51.85381818181818</v>
      </c>
    </row>
    <row r="202" spans="1:10" ht="12.75">
      <c r="A202" s="29"/>
      <c r="B202" s="29"/>
      <c r="C202" s="73"/>
      <c r="D202" s="166" t="s">
        <v>201</v>
      </c>
      <c r="E202" s="273"/>
      <c r="F202" s="273"/>
      <c r="G202" s="255"/>
      <c r="H202" s="57"/>
      <c r="I202" s="62"/>
      <c r="J202" s="50"/>
    </row>
    <row r="203" spans="1:10" ht="12.75">
      <c r="A203" s="29"/>
      <c r="B203" s="29"/>
      <c r="C203" s="41">
        <v>2010</v>
      </c>
      <c r="D203" s="166" t="s">
        <v>73</v>
      </c>
      <c r="E203" s="167"/>
      <c r="F203" s="167"/>
      <c r="G203" s="174"/>
      <c r="H203" s="57">
        <v>1985000</v>
      </c>
      <c r="I203" s="62">
        <v>947735</v>
      </c>
      <c r="J203" s="50">
        <f>I203/H203*100</f>
        <v>47.7448362720403</v>
      </c>
    </row>
    <row r="204" spans="1:10" ht="12.75">
      <c r="A204" s="29"/>
      <c r="B204" s="29"/>
      <c r="C204" s="41"/>
      <c r="D204" s="166"/>
      <c r="E204" s="167"/>
      <c r="F204" s="167"/>
      <c r="G204" s="167"/>
      <c r="H204" s="7"/>
      <c r="I204" s="62"/>
      <c r="J204" s="51"/>
    </row>
    <row r="205" spans="1:10" ht="20.25" customHeight="1">
      <c r="A205" s="82"/>
      <c r="B205" s="35"/>
      <c r="C205" s="24"/>
      <c r="D205" s="167"/>
      <c r="E205" s="167"/>
      <c r="F205" s="167"/>
      <c r="G205" s="167"/>
      <c r="H205" s="7"/>
      <c r="I205" s="62"/>
      <c r="J205" s="51"/>
    </row>
    <row r="206" spans="1:10" ht="12.75">
      <c r="A206" s="29"/>
      <c r="B206" s="35"/>
      <c r="C206" s="24">
        <v>2360</v>
      </c>
      <c r="D206" s="172" t="s">
        <v>87</v>
      </c>
      <c r="E206" s="172"/>
      <c r="F206" s="172"/>
      <c r="G206" s="172"/>
      <c r="H206" s="7">
        <v>10000</v>
      </c>
      <c r="I206" s="62">
        <v>2132.54</v>
      </c>
      <c r="J206" s="51">
        <f>I206/H206*100</f>
        <v>21.3254</v>
      </c>
    </row>
    <row r="207" spans="1:10" ht="12.75">
      <c r="A207" s="29"/>
      <c r="B207" s="35"/>
      <c r="C207" s="24"/>
      <c r="D207" s="172"/>
      <c r="E207" s="172"/>
      <c r="F207" s="172"/>
      <c r="G207" s="172"/>
      <c r="H207" s="7"/>
      <c r="I207" s="62"/>
      <c r="J207" s="51"/>
    </row>
    <row r="208" spans="1:10" ht="9" customHeight="1">
      <c r="A208" s="29"/>
      <c r="B208" s="35"/>
      <c r="C208" s="24"/>
      <c r="D208" s="172"/>
      <c r="E208" s="172"/>
      <c r="F208" s="172"/>
      <c r="G208" s="172"/>
      <c r="H208" s="7"/>
      <c r="I208" s="62"/>
      <c r="J208" s="51"/>
    </row>
    <row r="209" spans="1:10" ht="12.75">
      <c r="A209" s="29"/>
      <c r="B209" s="35"/>
      <c r="C209" s="24">
        <v>2910</v>
      </c>
      <c r="D209" s="172" t="s">
        <v>176</v>
      </c>
      <c r="E209" s="160"/>
      <c r="F209" s="160"/>
      <c r="G209" s="160"/>
      <c r="H209" s="7">
        <v>3000</v>
      </c>
      <c r="I209" s="62">
        <v>0</v>
      </c>
      <c r="J209" s="51">
        <f>I209/H209*100</f>
        <v>0</v>
      </c>
    </row>
    <row r="210" spans="1:10" ht="42" customHeight="1">
      <c r="A210" s="29"/>
      <c r="B210" s="29"/>
      <c r="C210" s="41"/>
      <c r="D210" s="188"/>
      <c r="E210" s="160"/>
      <c r="F210" s="160"/>
      <c r="G210" s="161"/>
      <c r="H210" s="57"/>
      <c r="I210" s="62"/>
      <c r="J210" s="51"/>
    </row>
    <row r="211" spans="1:10" ht="10.5" customHeight="1">
      <c r="A211" s="29"/>
      <c r="B211" s="29"/>
      <c r="C211" s="41"/>
      <c r="D211" s="44"/>
      <c r="E211" s="5"/>
      <c r="F211" s="5"/>
      <c r="G211" s="19"/>
      <c r="H211" s="57"/>
      <c r="I211" s="62"/>
      <c r="J211" s="50"/>
    </row>
    <row r="212" spans="1:10" ht="12.75">
      <c r="A212" s="29"/>
      <c r="B212" s="29" t="s">
        <v>145</v>
      </c>
      <c r="C212" s="41"/>
      <c r="D212" s="188" t="s">
        <v>146</v>
      </c>
      <c r="E212" s="172"/>
      <c r="F212" s="172"/>
      <c r="G212" s="173"/>
      <c r="H212" s="42">
        <f>SUM(H215:H217)</f>
        <v>10100</v>
      </c>
      <c r="I212" s="31">
        <f>I215+I217</f>
        <v>5682</v>
      </c>
      <c r="J212" s="50">
        <f>I212/H212*100</f>
        <v>56.25742574257425</v>
      </c>
    </row>
    <row r="213" spans="1:10" ht="12.75">
      <c r="A213" s="29"/>
      <c r="B213" s="29"/>
      <c r="C213" s="41"/>
      <c r="D213" s="188"/>
      <c r="E213" s="172"/>
      <c r="F213" s="172"/>
      <c r="G213" s="173"/>
      <c r="H213" s="57"/>
      <c r="I213" s="62"/>
      <c r="J213" s="50"/>
    </row>
    <row r="214" spans="1:10" ht="30" customHeight="1">
      <c r="A214" s="29"/>
      <c r="B214" s="29"/>
      <c r="C214" s="41"/>
      <c r="D214" s="188"/>
      <c r="E214" s="172"/>
      <c r="F214" s="172"/>
      <c r="G214" s="173"/>
      <c r="H214" s="57"/>
      <c r="I214" s="62"/>
      <c r="J214" s="50"/>
    </row>
    <row r="215" spans="1:10" ht="12.75">
      <c r="A215" s="29"/>
      <c r="B215" s="29"/>
      <c r="C215" s="41">
        <v>2010</v>
      </c>
      <c r="D215" s="166" t="s">
        <v>73</v>
      </c>
      <c r="E215" s="167"/>
      <c r="F215" s="167"/>
      <c r="G215" s="174"/>
      <c r="H215" s="57">
        <v>3000</v>
      </c>
      <c r="I215" s="62">
        <v>2153</v>
      </c>
      <c r="J215" s="50">
        <f>I215/H215*100</f>
        <v>71.76666666666667</v>
      </c>
    </row>
    <row r="216" spans="1:10" s="2" customFormat="1" ht="33" customHeight="1">
      <c r="A216" s="80"/>
      <c r="B216" s="80"/>
      <c r="C216" s="86"/>
      <c r="D216" s="269"/>
      <c r="E216" s="180"/>
      <c r="F216" s="180"/>
      <c r="G216" s="181"/>
      <c r="H216" s="58"/>
      <c r="I216" s="96"/>
      <c r="J216" s="53"/>
    </row>
    <row r="217" spans="1:10" s="139" customFormat="1" ht="31.5" customHeight="1">
      <c r="A217" s="27"/>
      <c r="B217" s="27"/>
      <c r="C217" s="87">
        <v>2030</v>
      </c>
      <c r="D217" s="299" t="s">
        <v>140</v>
      </c>
      <c r="E217" s="270"/>
      <c r="F217" s="270"/>
      <c r="G217" s="300"/>
      <c r="H217" s="65">
        <v>7100</v>
      </c>
      <c r="I217" s="60">
        <v>3529</v>
      </c>
      <c r="J217" s="54">
        <f>I217/H217*100</f>
        <v>49.70422535211267</v>
      </c>
    </row>
    <row r="218" spans="1:10" ht="10.5" customHeight="1">
      <c r="A218" s="29"/>
      <c r="B218" s="29"/>
      <c r="C218" s="41"/>
      <c r="D218" s="44"/>
      <c r="E218" s="5"/>
      <c r="F218" s="5"/>
      <c r="G218" s="19"/>
      <c r="H218" s="57"/>
      <c r="I218" s="62"/>
      <c r="J218" s="50"/>
    </row>
    <row r="219" spans="1:10" ht="12.75">
      <c r="A219" s="29"/>
      <c r="B219" s="29" t="s">
        <v>147</v>
      </c>
      <c r="C219" s="41"/>
      <c r="D219" s="188" t="s">
        <v>148</v>
      </c>
      <c r="E219" s="160"/>
      <c r="F219" s="160"/>
      <c r="G219" s="161"/>
      <c r="H219" s="42">
        <f>H222</f>
        <v>92192</v>
      </c>
      <c r="I219" s="31">
        <f>I222</f>
        <v>92192</v>
      </c>
      <c r="J219" s="50">
        <f>I219/H219*100</f>
        <v>100</v>
      </c>
    </row>
    <row r="220" spans="1:10" ht="12.75">
      <c r="A220" s="29"/>
      <c r="B220" s="29"/>
      <c r="C220" s="41"/>
      <c r="D220" s="188"/>
      <c r="E220" s="160"/>
      <c r="F220" s="160"/>
      <c r="G220" s="161"/>
      <c r="H220" s="57"/>
      <c r="I220" s="62"/>
      <c r="J220" s="50"/>
    </row>
    <row r="221" spans="1:10" s="1" customFormat="1" ht="12.75">
      <c r="A221" s="29"/>
      <c r="B221" s="29"/>
      <c r="C221" s="36"/>
      <c r="D221" s="188"/>
      <c r="E221" s="172"/>
      <c r="F221" s="172"/>
      <c r="G221" s="173"/>
      <c r="H221" s="64"/>
      <c r="I221" s="62"/>
      <c r="J221" s="51"/>
    </row>
    <row r="222" spans="1:11" s="1" customFormat="1" ht="12.75">
      <c r="A222" s="29"/>
      <c r="B222" s="29"/>
      <c r="C222" s="24">
        <v>2030</v>
      </c>
      <c r="D222" s="188" t="s">
        <v>140</v>
      </c>
      <c r="E222" s="160"/>
      <c r="F222" s="160"/>
      <c r="G222" s="161"/>
      <c r="H222" s="61">
        <v>92192</v>
      </c>
      <c r="I222" s="62">
        <v>92192</v>
      </c>
      <c r="J222" s="51">
        <f>I222/H222*100</f>
        <v>100</v>
      </c>
      <c r="K222" s="48"/>
    </row>
    <row r="223" spans="1:15" s="139" customFormat="1" ht="21.75" customHeight="1">
      <c r="A223" s="29"/>
      <c r="B223" s="29"/>
      <c r="C223" s="24"/>
      <c r="D223" s="188"/>
      <c r="E223" s="160"/>
      <c r="F223" s="160"/>
      <c r="G223" s="161"/>
      <c r="H223" s="61"/>
      <c r="I223" s="62"/>
      <c r="J223" s="51"/>
      <c r="K223" s="48"/>
      <c r="L223" s="1"/>
      <c r="M223" s="1"/>
      <c r="N223" s="1"/>
      <c r="O223" s="1"/>
    </row>
    <row r="224" spans="1:10" ht="7.5" customHeight="1">
      <c r="A224" s="29"/>
      <c r="B224" s="29"/>
      <c r="C224" s="41"/>
      <c r="D224" s="67"/>
      <c r="E224" s="22"/>
      <c r="F224" s="22"/>
      <c r="G224" s="23"/>
      <c r="H224" s="57"/>
      <c r="I224" s="62"/>
      <c r="J224" s="51"/>
    </row>
    <row r="225" spans="1:10" ht="12.75">
      <c r="A225" s="29"/>
      <c r="B225" s="29" t="s">
        <v>165</v>
      </c>
      <c r="C225" s="41"/>
      <c r="D225" s="188" t="s">
        <v>166</v>
      </c>
      <c r="E225" s="271"/>
      <c r="F225" s="271"/>
      <c r="G225" s="216"/>
      <c r="H225" s="57">
        <f>H226</f>
        <v>60200</v>
      </c>
      <c r="I225" s="62">
        <f>I226</f>
        <v>42901</v>
      </c>
      <c r="J225" s="51">
        <f>I225/H225*100</f>
        <v>71.2641196013289</v>
      </c>
    </row>
    <row r="226" spans="1:10" ht="12.75">
      <c r="A226" s="29"/>
      <c r="B226" s="29"/>
      <c r="C226" s="41">
        <v>2030</v>
      </c>
      <c r="D226" s="188" t="s">
        <v>140</v>
      </c>
      <c r="E226" s="172"/>
      <c r="F226" s="172"/>
      <c r="G226" s="173"/>
      <c r="H226" s="57">
        <v>60200</v>
      </c>
      <c r="I226" s="62">
        <v>42901</v>
      </c>
      <c r="J226" s="50">
        <f>I226/H226*100</f>
        <v>71.2641196013289</v>
      </c>
    </row>
    <row r="227" spans="1:10" ht="21.75" customHeight="1">
      <c r="A227" s="29"/>
      <c r="B227" s="29"/>
      <c r="C227" s="41"/>
      <c r="D227" s="188"/>
      <c r="E227" s="172"/>
      <c r="F227" s="172"/>
      <c r="G227" s="173"/>
      <c r="H227" s="57"/>
      <c r="I227" s="62"/>
      <c r="J227" s="50"/>
    </row>
    <row r="228" spans="1:10" ht="12.75">
      <c r="A228" s="29"/>
      <c r="B228" s="29"/>
      <c r="C228" s="41"/>
      <c r="D228" s="67"/>
      <c r="E228" s="22"/>
      <c r="F228" s="22"/>
      <c r="G228" s="23"/>
      <c r="H228" s="57"/>
      <c r="I228" s="62"/>
      <c r="J228" s="50"/>
    </row>
    <row r="229" spans="1:10" ht="12.75">
      <c r="A229" s="29"/>
      <c r="B229" s="29" t="s">
        <v>149</v>
      </c>
      <c r="C229" s="41"/>
      <c r="D229" s="177" t="s">
        <v>9</v>
      </c>
      <c r="E229" s="168"/>
      <c r="F229" s="168"/>
      <c r="G229" s="169"/>
      <c r="H229" s="42">
        <f>H230+H231</f>
        <v>94000</v>
      </c>
      <c r="I229" s="31">
        <f>I230+I231</f>
        <v>48482</v>
      </c>
      <c r="J229" s="50">
        <f>I229/H229*100</f>
        <v>51.57659574468085</v>
      </c>
    </row>
    <row r="230" spans="1:10" ht="12.75">
      <c r="A230" s="29"/>
      <c r="B230" s="29"/>
      <c r="C230" s="41" t="s">
        <v>36</v>
      </c>
      <c r="D230" s="177" t="s">
        <v>92</v>
      </c>
      <c r="E230" s="168"/>
      <c r="F230" s="168"/>
      <c r="G230" s="169"/>
      <c r="H230" s="42">
        <v>0</v>
      </c>
      <c r="I230" s="31">
        <v>57</v>
      </c>
      <c r="J230" s="50">
        <v>0</v>
      </c>
    </row>
    <row r="231" spans="1:10" ht="12.75">
      <c r="A231" s="29"/>
      <c r="B231" s="29"/>
      <c r="C231" s="41">
        <v>2030</v>
      </c>
      <c r="D231" s="166" t="s">
        <v>140</v>
      </c>
      <c r="E231" s="167"/>
      <c r="F231" s="167"/>
      <c r="G231" s="174"/>
      <c r="H231" s="57">
        <v>94000</v>
      </c>
      <c r="I231" s="62">
        <v>48425</v>
      </c>
      <c r="J231" s="50">
        <f>I231/H231*100</f>
        <v>51.515957446808514</v>
      </c>
    </row>
    <row r="232" spans="1:10" ht="21.75" customHeight="1">
      <c r="A232" s="29"/>
      <c r="B232" s="29"/>
      <c r="C232" s="41"/>
      <c r="D232" s="166"/>
      <c r="E232" s="167"/>
      <c r="F232" s="167"/>
      <c r="G232" s="174"/>
      <c r="H232" s="57"/>
      <c r="I232" s="62"/>
      <c r="J232" s="50"/>
    </row>
    <row r="233" spans="1:10" ht="12.75">
      <c r="A233" s="29"/>
      <c r="B233" s="29"/>
      <c r="C233" s="41"/>
      <c r="D233" s="68"/>
      <c r="E233" s="20"/>
      <c r="F233" s="20"/>
      <c r="G233" s="21"/>
      <c r="H233" s="57"/>
      <c r="I233" s="62"/>
      <c r="J233" s="50"/>
    </row>
    <row r="234" spans="1:10" ht="12.75">
      <c r="A234" s="29"/>
      <c r="B234" s="29" t="s">
        <v>150</v>
      </c>
      <c r="C234" s="41"/>
      <c r="D234" s="177" t="s">
        <v>16</v>
      </c>
      <c r="E234" s="168"/>
      <c r="F234" s="168"/>
      <c r="G234" s="169"/>
      <c r="H234" s="42">
        <f>H235+H236</f>
        <v>8500</v>
      </c>
      <c r="I234" s="31">
        <f>I235+I236</f>
        <v>3932.5</v>
      </c>
      <c r="J234" s="50">
        <f>I234/H234*100</f>
        <v>46.26470588235294</v>
      </c>
    </row>
    <row r="235" spans="1:10" ht="12.75">
      <c r="A235" s="29"/>
      <c r="B235" s="29"/>
      <c r="C235" s="78" t="s">
        <v>34</v>
      </c>
      <c r="D235" s="238" t="s">
        <v>139</v>
      </c>
      <c r="E235" s="170"/>
      <c r="F235" s="170"/>
      <c r="G235" s="171"/>
      <c r="H235" s="57">
        <v>3500</v>
      </c>
      <c r="I235" s="62">
        <v>1432.5</v>
      </c>
      <c r="J235" s="50">
        <f>I235/H235*100</f>
        <v>40.92857142857143</v>
      </c>
    </row>
    <row r="236" spans="1:10" ht="12.75">
      <c r="A236" s="29"/>
      <c r="B236" s="29"/>
      <c r="C236" s="78">
        <v>2010</v>
      </c>
      <c r="D236" s="253" t="s">
        <v>73</v>
      </c>
      <c r="E236" s="164"/>
      <c r="F236" s="164"/>
      <c r="G236" s="165"/>
      <c r="H236" s="57">
        <v>5000</v>
      </c>
      <c r="I236" s="62">
        <v>2500</v>
      </c>
      <c r="J236" s="50">
        <f>I236/H236*100</f>
        <v>50</v>
      </c>
    </row>
    <row r="237" spans="1:10" ht="12.75">
      <c r="A237" s="29"/>
      <c r="B237" s="29"/>
      <c r="C237" s="78"/>
      <c r="D237" s="253"/>
      <c r="E237" s="164"/>
      <c r="F237" s="164"/>
      <c r="G237" s="165"/>
      <c r="H237" s="57"/>
      <c r="I237" s="62"/>
      <c r="J237" s="50"/>
    </row>
    <row r="238" spans="1:10" ht="20.25" customHeight="1">
      <c r="A238" s="29"/>
      <c r="B238" s="29"/>
      <c r="C238" s="78"/>
      <c r="D238" s="253"/>
      <c r="E238" s="164"/>
      <c r="F238" s="164"/>
      <c r="G238" s="165"/>
      <c r="H238" s="57"/>
      <c r="I238" s="62"/>
      <c r="J238" s="50"/>
    </row>
    <row r="239" spans="1:10" ht="12.75">
      <c r="A239" s="29"/>
      <c r="B239" s="35"/>
      <c r="C239" s="40"/>
      <c r="D239" s="45"/>
      <c r="E239" s="33"/>
      <c r="F239" s="33"/>
      <c r="G239" s="34"/>
      <c r="H239" s="57"/>
      <c r="I239" s="62"/>
      <c r="J239" s="51"/>
    </row>
    <row r="240" spans="1:10" ht="12.75">
      <c r="A240" s="29"/>
      <c r="B240" s="29" t="s">
        <v>151</v>
      </c>
      <c r="C240" s="78"/>
      <c r="D240" s="238" t="s">
        <v>2</v>
      </c>
      <c r="E240" s="162"/>
      <c r="F240" s="162"/>
      <c r="G240" s="163"/>
      <c r="H240" s="42">
        <f>H241</f>
        <v>142500</v>
      </c>
      <c r="I240" s="31">
        <f>I241</f>
        <v>52840</v>
      </c>
      <c r="J240" s="50">
        <f>I240/H240*100</f>
        <v>37.08070175438596</v>
      </c>
    </row>
    <row r="241" spans="1:10" ht="12.75">
      <c r="A241" s="29"/>
      <c r="B241" s="35"/>
      <c r="C241" s="40">
        <v>2030</v>
      </c>
      <c r="D241" s="164" t="s">
        <v>140</v>
      </c>
      <c r="E241" s="164"/>
      <c r="F241" s="164"/>
      <c r="G241" s="164"/>
      <c r="H241" s="61">
        <v>142500</v>
      </c>
      <c r="I241" s="66">
        <v>52840</v>
      </c>
      <c r="J241" s="51">
        <f>I241/H241*100</f>
        <v>37.08070175438596</v>
      </c>
    </row>
    <row r="242" spans="1:10" ht="21.75" customHeight="1">
      <c r="A242" s="29"/>
      <c r="B242" s="35"/>
      <c r="C242" s="40"/>
      <c r="D242" s="164"/>
      <c r="E242" s="164"/>
      <c r="F242" s="164"/>
      <c r="G242" s="164"/>
      <c r="H242" s="61"/>
      <c r="I242" s="66"/>
      <c r="J242" s="51"/>
    </row>
    <row r="243" spans="1:10" ht="12.75">
      <c r="A243" s="80"/>
      <c r="B243" s="80"/>
      <c r="C243" s="89"/>
      <c r="D243" s="100"/>
      <c r="E243" s="75"/>
      <c r="F243" s="75"/>
      <c r="G243" s="76"/>
      <c r="H243" s="58"/>
      <c r="I243" s="96"/>
      <c r="J243" s="53"/>
    </row>
    <row r="244" spans="1:10" ht="12.75">
      <c r="A244" s="81" t="s">
        <v>152</v>
      </c>
      <c r="B244" s="81"/>
      <c r="C244" s="69"/>
      <c r="D244" s="210" t="s">
        <v>153</v>
      </c>
      <c r="E244" s="158"/>
      <c r="F244" s="158"/>
      <c r="G244" s="159"/>
      <c r="H244" s="93">
        <f>H246+H250</f>
        <v>76295</v>
      </c>
      <c r="I244" s="77">
        <f>I246+I250</f>
        <v>63305</v>
      </c>
      <c r="J244" s="102">
        <f>I244/H244*100</f>
        <v>82.97398256766499</v>
      </c>
    </row>
    <row r="245" spans="1:10" ht="12.75">
      <c r="A245" s="29"/>
      <c r="B245" s="29"/>
      <c r="C245" s="41"/>
      <c r="D245" s="44"/>
      <c r="E245" s="5"/>
      <c r="F245" s="5"/>
      <c r="G245" s="19"/>
      <c r="H245" s="57"/>
      <c r="I245" s="62"/>
      <c r="J245" s="50"/>
    </row>
    <row r="246" spans="1:10" ht="12.75">
      <c r="A246" s="29"/>
      <c r="B246" s="29" t="s">
        <v>154</v>
      </c>
      <c r="C246" s="41"/>
      <c r="D246" s="188" t="s">
        <v>184</v>
      </c>
      <c r="E246" s="160"/>
      <c r="F246" s="160"/>
      <c r="G246" s="161"/>
      <c r="H246" s="42">
        <f>H248</f>
        <v>49700</v>
      </c>
      <c r="I246" s="31">
        <f>I248</f>
        <v>44288</v>
      </c>
      <c r="J246" s="50">
        <f>I246/H246*100</f>
        <v>89.11066398390342</v>
      </c>
    </row>
    <row r="247" spans="1:10" ht="12.75">
      <c r="A247" s="29"/>
      <c r="B247" s="29"/>
      <c r="C247" s="41"/>
      <c r="D247" s="188"/>
      <c r="E247" s="160"/>
      <c r="F247" s="160"/>
      <c r="G247" s="161"/>
      <c r="H247" s="57"/>
      <c r="I247" s="62"/>
      <c r="J247" s="50"/>
    </row>
    <row r="248" spans="1:10" ht="12.75">
      <c r="A248" s="29"/>
      <c r="B248" s="29"/>
      <c r="C248" s="41" t="s">
        <v>34</v>
      </c>
      <c r="D248" s="177" t="s">
        <v>139</v>
      </c>
      <c r="E248" s="168"/>
      <c r="F248" s="168"/>
      <c r="G248" s="169"/>
      <c r="H248" s="57">
        <v>49700</v>
      </c>
      <c r="I248" s="62">
        <v>44288</v>
      </c>
      <c r="J248" s="50">
        <f>I248/H248*100</f>
        <v>89.11066398390342</v>
      </c>
    </row>
    <row r="249" spans="1:10" ht="12.75">
      <c r="A249" s="29"/>
      <c r="B249" s="29"/>
      <c r="C249" s="41"/>
      <c r="D249" s="3"/>
      <c r="E249" s="4"/>
      <c r="F249" s="4"/>
      <c r="G249" s="26"/>
      <c r="H249" s="57"/>
      <c r="I249" s="62"/>
      <c r="J249" s="50"/>
    </row>
    <row r="250" spans="1:10" ht="12.75">
      <c r="A250" s="29"/>
      <c r="B250" s="29" t="s">
        <v>155</v>
      </c>
      <c r="C250" s="41"/>
      <c r="D250" s="177" t="s">
        <v>42</v>
      </c>
      <c r="E250" s="168"/>
      <c r="F250" s="168"/>
      <c r="G250" s="169"/>
      <c r="H250" s="42">
        <f>H251</f>
        <v>26595</v>
      </c>
      <c r="I250" s="31">
        <f>I251</f>
        <v>19017</v>
      </c>
      <c r="J250" s="50">
        <f>I250/H250*100</f>
        <v>71.50592216582065</v>
      </c>
    </row>
    <row r="251" spans="1:10" ht="12.75">
      <c r="A251" s="29"/>
      <c r="B251" s="29"/>
      <c r="C251" s="41">
        <v>2030</v>
      </c>
      <c r="D251" s="166" t="s">
        <v>140</v>
      </c>
      <c r="E251" s="167"/>
      <c r="F251" s="167"/>
      <c r="G251" s="174"/>
      <c r="H251" s="57">
        <v>26595</v>
      </c>
      <c r="I251" s="62">
        <v>19017</v>
      </c>
      <c r="J251" s="50">
        <f>I251/H251*100</f>
        <v>71.50592216582065</v>
      </c>
    </row>
    <row r="252" spans="1:10" ht="12.75">
      <c r="A252" s="29"/>
      <c r="B252" s="29"/>
      <c r="C252" s="41"/>
      <c r="D252" s="166"/>
      <c r="E252" s="167"/>
      <c r="F252" s="167"/>
      <c r="G252" s="174"/>
      <c r="H252" s="57"/>
      <c r="I252" s="62"/>
      <c r="J252" s="50"/>
    </row>
    <row r="253" spans="1:10" ht="24.75" customHeight="1">
      <c r="A253" s="80"/>
      <c r="B253" s="80"/>
      <c r="C253" s="86"/>
      <c r="D253" s="269"/>
      <c r="E253" s="180"/>
      <c r="F253" s="180"/>
      <c r="G253" s="181"/>
      <c r="H253" s="58"/>
      <c r="I253" s="96"/>
      <c r="J253" s="53"/>
    </row>
    <row r="254" spans="1:10" ht="24" customHeight="1">
      <c r="A254" s="81" t="s">
        <v>156</v>
      </c>
      <c r="B254" s="81"/>
      <c r="C254" s="69"/>
      <c r="D254" s="239" t="s">
        <v>65</v>
      </c>
      <c r="E254" s="213"/>
      <c r="F254" s="213"/>
      <c r="G254" s="214"/>
      <c r="H254" s="93">
        <f>H256+H260+H264+H267</f>
        <v>529500</v>
      </c>
      <c r="I254" s="77">
        <f>I256+I260+I264+I267+I271</f>
        <v>938988.3300000001</v>
      </c>
      <c r="J254" s="101">
        <f>I254/H254*100</f>
        <v>177.33490651558074</v>
      </c>
    </row>
    <row r="255" spans="1:10" ht="12.75">
      <c r="A255" s="29"/>
      <c r="B255" s="29"/>
      <c r="C255" s="41"/>
      <c r="D255" s="44"/>
      <c r="E255" s="5"/>
      <c r="F255" s="5"/>
      <c r="G255" s="19"/>
      <c r="H255" s="57"/>
      <c r="I255" s="62"/>
      <c r="J255" s="51"/>
    </row>
    <row r="256" spans="1:10" ht="12.75">
      <c r="A256" s="29"/>
      <c r="B256" s="29" t="s">
        <v>157</v>
      </c>
      <c r="C256" s="41"/>
      <c r="D256" s="266" t="s">
        <v>17</v>
      </c>
      <c r="E256" s="175"/>
      <c r="F256" s="175"/>
      <c r="G256" s="176"/>
      <c r="H256" s="42">
        <v>0</v>
      </c>
      <c r="I256" s="31">
        <f>I257+I258</f>
        <v>1480</v>
      </c>
      <c r="J256" s="51">
        <v>0</v>
      </c>
    </row>
    <row r="257" spans="1:10" ht="12.75">
      <c r="A257" s="29"/>
      <c r="B257" s="29"/>
      <c r="C257" s="73" t="s">
        <v>30</v>
      </c>
      <c r="D257" s="237" t="s">
        <v>59</v>
      </c>
      <c r="E257" s="156"/>
      <c r="F257" s="156"/>
      <c r="G257" s="157"/>
      <c r="H257" s="42">
        <v>0</v>
      </c>
      <c r="I257" s="31">
        <v>730</v>
      </c>
      <c r="J257" s="51">
        <v>0</v>
      </c>
    </row>
    <row r="258" spans="1:10" ht="45.75" customHeight="1">
      <c r="A258" s="29"/>
      <c r="B258" s="29"/>
      <c r="C258" s="41">
        <v>6290</v>
      </c>
      <c r="D258" s="215" t="s">
        <v>71</v>
      </c>
      <c r="E258" s="208"/>
      <c r="F258" s="208"/>
      <c r="G258" s="209"/>
      <c r="H258" s="42">
        <v>0</v>
      </c>
      <c r="I258" s="31">
        <v>750</v>
      </c>
      <c r="J258" s="51">
        <v>0</v>
      </c>
    </row>
    <row r="259" spans="1:10" ht="12.75" customHeight="1">
      <c r="A259" s="29"/>
      <c r="B259" s="29"/>
      <c r="C259" s="41"/>
      <c r="D259" s="130"/>
      <c r="E259" s="135"/>
      <c r="F259" s="135"/>
      <c r="G259" s="129"/>
      <c r="H259" s="42"/>
      <c r="I259" s="31"/>
      <c r="J259" s="51"/>
    </row>
    <row r="260" spans="1:10" ht="12.75">
      <c r="A260" s="29"/>
      <c r="B260" s="29" t="s">
        <v>167</v>
      </c>
      <c r="C260" s="41"/>
      <c r="D260" s="206" t="s">
        <v>178</v>
      </c>
      <c r="E260" s="217"/>
      <c r="F260" s="217"/>
      <c r="G260" s="218"/>
      <c r="H260" s="57">
        <f>H262</f>
        <v>347500</v>
      </c>
      <c r="I260" s="62">
        <f>I262+I261</f>
        <v>902855.05</v>
      </c>
      <c r="J260" s="51">
        <f>I260/H260*100</f>
        <v>259.81440287769783</v>
      </c>
    </row>
    <row r="261" spans="1:10" s="2" customFormat="1" ht="35.25" customHeight="1">
      <c r="A261" s="80"/>
      <c r="B261" s="80"/>
      <c r="C261" s="86">
        <v>2370</v>
      </c>
      <c r="D261" s="302" t="s">
        <v>194</v>
      </c>
      <c r="E261" s="303"/>
      <c r="F261" s="303"/>
      <c r="G261" s="304"/>
      <c r="H261" s="58">
        <v>0</v>
      </c>
      <c r="I261" s="96">
        <v>722102.6</v>
      </c>
      <c r="J261" s="56">
        <v>0</v>
      </c>
    </row>
    <row r="262" spans="1:10" s="139" customFormat="1" ht="59.25" customHeight="1">
      <c r="A262" s="27"/>
      <c r="B262" s="27"/>
      <c r="C262" s="87">
        <v>2910</v>
      </c>
      <c r="D262" s="299" t="s">
        <v>176</v>
      </c>
      <c r="E262" s="270"/>
      <c r="F262" s="270"/>
      <c r="G262" s="300"/>
      <c r="H262" s="151">
        <v>347500</v>
      </c>
      <c r="I262" s="152">
        <v>180752.45</v>
      </c>
      <c r="J262" s="153">
        <f>I262/H262*100</f>
        <v>52.01509352517986</v>
      </c>
    </row>
    <row r="263" spans="1:15" s="2" customFormat="1" ht="12.75">
      <c r="A263" s="29"/>
      <c r="B263" s="29"/>
      <c r="C263" s="24"/>
      <c r="D263" s="188"/>
      <c r="E263" s="172"/>
      <c r="F263" s="172"/>
      <c r="G263" s="173"/>
      <c r="H263" s="30"/>
      <c r="I263" s="62"/>
      <c r="J263" s="150"/>
      <c r="K263" s="1"/>
      <c r="L263" s="1"/>
      <c r="M263" s="1"/>
      <c r="N263" s="1"/>
      <c r="O263" s="1"/>
    </row>
    <row r="264" spans="1:15" s="140" customFormat="1" ht="36.75" customHeight="1">
      <c r="A264" s="29"/>
      <c r="B264" s="104" t="s">
        <v>168</v>
      </c>
      <c r="C264" s="41"/>
      <c r="D264" s="166" t="s">
        <v>174</v>
      </c>
      <c r="E264" s="254"/>
      <c r="F264" s="254"/>
      <c r="G264" s="255"/>
      <c r="H264" s="42">
        <f>H265</f>
        <v>176000</v>
      </c>
      <c r="I264" s="62">
        <f>I265</f>
        <v>26764.47</v>
      </c>
      <c r="J264" s="51">
        <f>I264/H264*100</f>
        <v>15.20708522727273</v>
      </c>
      <c r="K264" s="1"/>
      <c r="L264" s="1"/>
      <c r="M264" s="1"/>
      <c r="N264" s="1"/>
      <c r="O264" s="1"/>
    </row>
    <row r="265" spans="1:15" s="139" customFormat="1" ht="12.75">
      <c r="A265" s="29"/>
      <c r="B265" s="29"/>
      <c r="C265" s="133" t="s">
        <v>90</v>
      </c>
      <c r="D265" s="301" t="s">
        <v>91</v>
      </c>
      <c r="E265" s="301"/>
      <c r="F265" s="301"/>
      <c r="G265" s="301"/>
      <c r="H265" s="61">
        <v>176000</v>
      </c>
      <c r="I265" s="62">
        <v>26764.47</v>
      </c>
      <c r="J265" s="51">
        <f>I265/H265*100</f>
        <v>15.20708522727273</v>
      </c>
      <c r="K265" s="1"/>
      <c r="L265" s="1"/>
      <c r="M265" s="1"/>
      <c r="N265" s="1"/>
      <c r="O265" s="1"/>
    </row>
    <row r="266" spans="1:10" ht="12.75">
      <c r="A266" s="29"/>
      <c r="B266" s="29"/>
      <c r="C266" s="41"/>
      <c r="D266" s="44"/>
      <c r="E266" s="5"/>
      <c r="F266" s="5"/>
      <c r="G266" s="19"/>
      <c r="H266" s="57"/>
      <c r="I266" s="62"/>
      <c r="J266" s="51"/>
    </row>
    <row r="267" spans="1:10" ht="12.75">
      <c r="A267" s="29"/>
      <c r="B267" s="29" t="s">
        <v>158</v>
      </c>
      <c r="C267" s="41"/>
      <c r="D267" s="188" t="s">
        <v>66</v>
      </c>
      <c r="E267" s="160"/>
      <c r="F267" s="160"/>
      <c r="G267" s="161"/>
      <c r="H267" s="42">
        <f>H269</f>
        <v>6000</v>
      </c>
      <c r="I267" s="31">
        <f>I269</f>
        <v>7888.8</v>
      </c>
      <c r="J267" s="51">
        <f>I267/H267*100</f>
        <v>131.48</v>
      </c>
    </row>
    <row r="268" spans="1:10" ht="12.75">
      <c r="A268" s="29"/>
      <c r="B268" s="29"/>
      <c r="C268" s="41"/>
      <c r="D268" s="188"/>
      <c r="E268" s="160"/>
      <c r="F268" s="160"/>
      <c r="G268" s="161"/>
      <c r="H268" s="57"/>
      <c r="I268" s="62"/>
      <c r="J268" s="51"/>
    </row>
    <row r="269" spans="1:10" ht="12.75">
      <c r="A269" s="29"/>
      <c r="B269" s="29"/>
      <c r="C269" s="41" t="s">
        <v>35</v>
      </c>
      <c r="D269" s="177" t="s">
        <v>159</v>
      </c>
      <c r="E269" s="168"/>
      <c r="F269" s="168"/>
      <c r="G269" s="169"/>
      <c r="H269" s="57">
        <v>6000</v>
      </c>
      <c r="I269" s="62">
        <v>7888.8</v>
      </c>
      <c r="J269" s="51">
        <f>I269/H269*100</f>
        <v>131.48</v>
      </c>
    </row>
    <row r="270" spans="1:10" ht="12.75">
      <c r="A270" s="29"/>
      <c r="B270" s="29"/>
      <c r="C270" s="41"/>
      <c r="D270" s="3"/>
      <c r="E270" s="4"/>
      <c r="F270" s="4"/>
      <c r="G270" s="26"/>
      <c r="H270" s="57"/>
      <c r="I270" s="62"/>
      <c r="J270" s="51"/>
    </row>
    <row r="271" spans="1:10" ht="12.75">
      <c r="A271" s="29"/>
      <c r="B271" s="29" t="s">
        <v>195</v>
      </c>
      <c r="C271" s="73"/>
      <c r="D271" s="177" t="s">
        <v>196</v>
      </c>
      <c r="E271" s="168"/>
      <c r="F271" s="168"/>
      <c r="G271" s="169"/>
      <c r="H271" s="57">
        <f>H272</f>
        <v>0</v>
      </c>
      <c r="I271" s="62">
        <f>I272</f>
        <v>0.01</v>
      </c>
      <c r="J271" s="51"/>
    </row>
    <row r="272" spans="1:10" ht="12.75">
      <c r="A272" s="29"/>
      <c r="B272" s="29"/>
      <c r="C272" s="73" t="s">
        <v>36</v>
      </c>
      <c r="D272" s="177" t="s">
        <v>92</v>
      </c>
      <c r="E272" s="168"/>
      <c r="F272" s="168"/>
      <c r="G272" s="169"/>
      <c r="H272" s="57">
        <v>0</v>
      </c>
      <c r="I272" s="62">
        <v>0.01</v>
      </c>
      <c r="J272" s="51">
        <v>0</v>
      </c>
    </row>
    <row r="273" spans="1:10" ht="12.75">
      <c r="A273" s="29"/>
      <c r="B273" s="29"/>
      <c r="C273" s="41"/>
      <c r="D273" s="3"/>
      <c r="E273" s="4"/>
      <c r="F273" s="4"/>
      <c r="G273" s="26"/>
      <c r="H273" s="57"/>
      <c r="I273" s="62"/>
      <c r="J273" s="51"/>
    </row>
    <row r="274" spans="1:10" ht="12.75">
      <c r="A274" s="83" t="s">
        <v>169</v>
      </c>
      <c r="B274" s="83"/>
      <c r="C274" s="118"/>
      <c r="D274" s="70" t="s">
        <v>54</v>
      </c>
      <c r="E274" s="71"/>
      <c r="F274" s="71"/>
      <c r="G274" s="72"/>
      <c r="H274" s="119">
        <f>H278</f>
        <v>214000</v>
      </c>
      <c r="I274" s="120">
        <f>I277</f>
        <v>161.86</v>
      </c>
      <c r="J274" s="101">
        <v>0</v>
      </c>
    </row>
    <row r="275" spans="1:10" ht="12.75">
      <c r="A275" s="108"/>
      <c r="B275" s="29"/>
      <c r="C275" s="41"/>
      <c r="D275" s="109"/>
      <c r="E275" s="110"/>
      <c r="F275" s="110"/>
      <c r="G275" s="111"/>
      <c r="H275" s="57"/>
      <c r="I275" s="62"/>
      <c r="J275" s="51"/>
    </row>
    <row r="276" spans="1:10" ht="12.75">
      <c r="A276" s="29"/>
      <c r="B276" s="29" t="s">
        <v>186</v>
      </c>
      <c r="C276" s="41"/>
      <c r="D276" s="219" t="s">
        <v>187</v>
      </c>
      <c r="E276" s="220"/>
      <c r="F276" s="220"/>
      <c r="G276" s="221"/>
      <c r="H276" s="57">
        <f>H277</f>
        <v>0</v>
      </c>
      <c r="I276" s="62">
        <f>I277</f>
        <v>161.86</v>
      </c>
      <c r="J276" s="51">
        <v>0</v>
      </c>
    </row>
    <row r="277" spans="1:10" ht="12.75">
      <c r="A277" s="29"/>
      <c r="B277" s="29"/>
      <c r="C277" s="73" t="s">
        <v>36</v>
      </c>
      <c r="D277" s="177" t="s">
        <v>92</v>
      </c>
      <c r="E277" s="168"/>
      <c r="F277" s="168"/>
      <c r="G277" s="169"/>
      <c r="H277" s="57">
        <v>0</v>
      </c>
      <c r="I277" s="62">
        <v>161.86</v>
      </c>
      <c r="J277" s="51">
        <v>0</v>
      </c>
    </row>
    <row r="278" spans="1:10" ht="46.5" customHeight="1">
      <c r="A278" s="29"/>
      <c r="B278" s="29"/>
      <c r="C278" s="73" t="s">
        <v>192</v>
      </c>
      <c r="D278" s="215" t="s">
        <v>71</v>
      </c>
      <c r="E278" s="208"/>
      <c r="F278" s="208"/>
      <c r="G278" s="209"/>
      <c r="H278" s="57">
        <v>214000</v>
      </c>
      <c r="I278" s="62">
        <v>0</v>
      </c>
      <c r="J278" s="51">
        <v>0</v>
      </c>
    </row>
    <row r="279" spans="1:10" ht="12.75">
      <c r="A279" s="80"/>
      <c r="B279" s="80"/>
      <c r="C279" s="2"/>
      <c r="D279" s="114"/>
      <c r="E279" s="115"/>
      <c r="F279" s="115"/>
      <c r="G279" s="116"/>
      <c r="H279" s="2"/>
      <c r="I279" s="117"/>
      <c r="J279" s="53"/>
    </row>
    <row r="280" spans="1:10" ht="12.75">
      <c r="A280" s="81" t="s">
        <v>160</v>
      </c>
      <c r="B280" s="138"/>
      <c r="C280" s="84"/>
      <c r="D280" s="210" t="s">
        <v>63</v>
      </c>
      <c r="E280" s="158"/>
      <c r="F280" s="158"/>
      <c r="G280" s="159"/>
      <c r="H280" s="93">
        <f>H283+H286</f>
        <v>600000</v>
      </c>
      <c r="I280" s="77">
        <f>I286+I282</f>
        <v>244447.18</v>
      </c>
      <c r="J280" s="101">
        <f>I280/H280*100</f>
        <v>40.74119666666667</v>
      </c>
    </row>
    <row r="281" spans="1:10" ht="12.75">
      <c r="A281" s="27"/>
      <c r="B281" s="27"/>
      <c r="C281" s="28"/>
      <c r="D281" s="16"/>
      <c r="E281" s="16"/>
      <c r="F281" s="16"/>
      <c r="G281" s="16"/>
      <c r="H281" s="59"/>
      <c r="I281" s="123"/>
      <c r="J281" s="55"/>
    </row>
    <row r="282" spans="1:10" ht="12.75">
      <c r="A282" s="29"/>
      <c r="B282" s="29" t="s">
        <v>161</v>
      </c>
      <c r="C282" s="24"/>
      <c r="D282" s="177" t="s">
        <v>57</v>
      </c>
      <c r="E282" s="178"/>
      <c r="F282" s="178"/>
      <c r="G282" s="207"/>
      <c r="H282" s="61"/>
      <c r="I282" s="66">
        <f>I283+I284</f>
        <v>244328.13</v>
      </c>
      <c r="J282" s="51"/>
    </row>
    <row r="283" spans="1:10" ht="12.75">
      <c r="A283" s="29"/>
      <c r="B283" s="29"/>
      <c r="C283" s="133" t="s">
        <v>34</v>
      </c>
      <c r="D283" s="178" t="s">
        <v>139</v>
      </c>
      <c r="E283" s="168"/>
      <c r="F283" s="168"/>
      <c r="G283" s="168"/>
      <c r="H283" s="61">
        <v>600000</v>
      </c>
      <c r="I283" s="66">
        <v>244268.26</v>
      </c>
      <c r="J283" s="51">
        <f>I283/H283*100</f>
        <v>40.71137666666667</v>
      </c>
    </row>
    <row r="284" spans="1:10" ht="12.75">
      <c r="A284" s="29"/>
      <c r="B284" s="29"/>
      <c r="C284" s="133" t="s">
        <v>36</v>
      </c>
      <c r="D284" s="178" t="s">
        <v>92</v>
      </c>
      <c r="E284" s="168"/>
      <c r="F284" s="168"/>
      <c r="G284" s="168"/>
      <c r="H284" s="61">
        <v>0</v>
      </c>
      <c r="I284" s="66">
        <v>59.87</v>
      </c>
      <c r="J284" s="51">
        <v>0</v>
      </c>
    </row>
    <row r="285" spans="1:10" ht="12.75">
      <c r="A285" s="29"/>
      <c r="B285" s="29"/>
      <c r="C285" s="133"/>
      <c r="D285" s="4"/>
      <c r="E285" s="4"/>
      <c r="F285" s="4"/>
      <c r="G285" s="4"/>
      <c r="H285" s="61"/>
      <c r="I285" s="66"/>
      <c r="J285" s="51"/>
    </row>
    <row r="286" spans="1:10" ht="12.75">
      <c r="A286" s="29"/>
      <c r="B286" s="29" t="s">
        <v>170</v>
      </c>
      <c r="C286" s="24"/>
      <c r="D286" s="178" t="s">
        <v>183</v>
      </c>
      <c r="E286" s="168"/>
      <c r="F286" s="168"/>
      <c r="G286" s="168"/>
      <c r="H286" s="30">
        <f>H287+H288</f>
        <v>0</v>
      </c>
      <c r="I286" s="47">
        <f>I287+I288</f>
        <v>119.05000000000001</v>
      </c>
      <c r="J286" s="51">
        <v>0</v>
      </c>
    </row>
    <row r="287" spans="1:10" ht="12.75">
      <c r="A287" s="29"/>
      <c r="B287" s="29"/>
      <c r="C287" s="133" t="s">
        <v>30</v>
      </c>
      <c r="D287" s="178" t="s">
        <v>171</v>
      </c>
      <c r="E287" s="178"/>
      <c r="F287" s="178"/>
      <c r="G287" s="178"/>
      <c r="H287" s="30">
        <v>0</v>
      </c>
      <c r="I287" s="47">
        <v>15.4</v>
      </c>
      <c r="J287" s="51">
        <v>0</v>
      </c>
    </row>
    <row r="288" spans="1:10" ht="12.75">
      <c r="A288" s="29"/>
      <c r="B288" s="29"/>
      <c r="C288" s="133" t="s">
        <v>36</v>
      </c>
      <c r="D288" s="178" t="s">
        <v>92</v>
      </c>
      <c r="E288" s="168"/>
      <c r="F288" s="168"/>
      <c r="G288" s="168"/>
      <c r="H288" s="30">
        <v>0</v>
      </c>
      <c r="I288" s="47">
        <v>103.65</v>
      </c>
      <c r="J288" s="51">
        <v>0</v>
      </c>
    </row>
    <row r="289" spans="1:10" ht="12.75">
      <c r="A289" s="80"/>
      <c r="B289" s="126"/>
      <c r="C289" s="126"/>
      <c r="D289" s="17" t="s">
        <v>162</v>
      </c>
      <c r="E289" s="122"/>
      <c r="F289" s="122"/>
      <c r="G289" s="122"/>
      <c r="H289" s="137">
        <f>H9+H25+H32+H53+H58+H84+H91+H97+H146+H155+H190+H244+H254+H274+H280</f>
        <v>46761379.66</v>
      </c>
      <c r="I289" s="136">
        <f>I9+I32+I53+I58+I84+I91+I97+I146+I155+I190+I244+I254+I280+I274+I25</f>
        <v>23330998.459999997</v>
      </c>
      <c r="J289" s="127">
        <f>I289/H289*100</f>
        <v>49.893734166183066</v>
      </c>
    </row>
    <row r="290" spans="1:10" ht="12.75">
      <c r="A290" s="35"/>
      <c r="B290" s="35"/>
      <c r="C290" s="5"/>
      <c r="D290" s="5"/>
      <c r="E290" s="5"/>
      <c r="F290" s="5"/>
      <c r="G290" s="5"/>
      <c r="H290" s="12"/>
      <c r="I290" s="13"/>
      <c r="J290" s="43"/>
    </row>
    <row r="291" spans="1:10" ht="12.75">
      <c r="A291" s="35"/>
      <c r="B291" s="35"/>
      <c r="C291" s="5"/>
      <c r="D291" s="5"/>
      <c r="E291" s="5"/>
      <c r="F291" s="5"/>
      <c r="G291" s="5"/>
      <c r="H291" s="12"/>
      <c r="I291" s="13"/>
      <c r="J291" s="43"/>
    </row>
    <row r="292" spans="1:10" ht="12.75">
      <c r="A292" s="35"/>
      <c r="B292" s="35"/>
      <c r="C292" s="5"/>
      <c r="D292" s="5"/>
      <c r="E292" s="5"/>
      <c r="F292" s="5"/>
      <c r="G292" s="5"/>
      <c r="H292" s="12"/>
      <c r="I292" s="13"/>
      <c r="J292" s="6"/>
    </row>
  </sheetData>
  <sheetProtection/>
  <mergeCells count="181">
    <mergeCell ref="D176:G176"/>
    <mergeCell ref="D244:G244"/>
    <mergeCell ref="D234:G234"/>
    <mergeCell ref="D235:G235"/>
    <mergeCell ref="D236:G238"/>
    <mergeCell ref="D288:G288"/>
    <mergeCell ref="D258:G258"/>
    <mergeCell ref="D261:G261"/>
    <mergeCell ref="D271:G271"/>
    <mergeCell ref="D272:G272"/>
    <mergeCell ref="D267:G268"/>
    <mergeCell ref="D278:G278"/>
    <mergeCell ref="D286:G286"/>
    <mergeCell ref="D287:G287"/>
    <mergeCell ref="D269:G269"/>
    <mergeCell ref="D163:G163"/>
    <mergeCell ref="D280:G280"/>
    <mergeCell ref="D260:G260"/>
    <mergeCell ref="D262:G262"/>
    <mergeCell ref="D264:G264"/>
    <mergeCell ref="D265:G265"/>
    <mergeCell ref="D166:G168"/>
    <mergeCell ref="D170:G170"/>
    <mergeCell ref="D171:G173"/>
    <mergeCell ref="D175:G175"/>
    <mergeCell ref="D16:G16"/>
    <mergeCell ref="D283:G283"/>
    <mergeCell ref="D240:G240"/>
    <mergeCell ref="D241:G242"/>
    <mergeCell ref="D222:G223"/>
    <mergeCell ref="D225:G225"/>
    <mergeCell ref="D30:G30"/>
    <mergeCell ref="D71:G71"/>
    <mergeCell ref="D138:G138"/>
    <mergeCell ref="D158:G158"/>
    <mergeCell ref="D284:G284"/>
    <mergeCell ref="D246:G247"/>
    <mergeCell ref="D248:G248"/>
    <mergeCell ref="D250:G250"/>
    <mergeCell ref="D251:G253"/>
    <mergeCell ref="D254:G254"/>
    <mergeCell ref="D256:G256"/>
    <mergeCell ref="D282:G282"/>
    <mergeCell ref="D277:G277"/>
    <mergeCell ref="D276:G276"/>
    <mergeCell ref="D226:G227"/>
    <mergeCell ref="D229:G229"/>
    <mergeCell ref="D230:G230"/>
    <mergeCell ref="D231:G232"/>
    <mergeCell ref="D203:G205"/>
    <mergeCell ref="D206:G208"/>
    <mergeCell ref="D209:G210"/>
    <mergeCell ref="D212:G214"/>
    <mergeCell ref="D215:G216"/>
    <mergeCell ref="D219:G220"/>
    <mergeCell ref="D217:G217"/>
    <mergeCell ref="D192:G192"/>
    <mergeCell ref="D193:G193"/>
    <mergeCell ref="D195:G197"/>
    <mergeCell ref="D198:G198"/>
    <mergeCell ref="D199:G199"/>
    <mergeCell ref="D201:G201"/>
    <mergeCell ref="D200:G200"/>
    <mergeCell ref="D181:G182"/>
    <mergeCell ref="D184:G184"/>
    <mergeCell ref="D185:G185"/>
    <mergeCell ref="D187:G187"/>
    <mergeCell ref="D188:G188"/>
    <mergeCell ref="D190:G190"/>
    <mergeCell ref="D150:G150"/>
    <mergeCell ref="D152:G152"/>
    <mergeCell ref="D177:G179"/>
    <mergeCell ref="D180:G180"/>
    <mergeCell ref="D153:G153"/>
    <mergeCell ref="D155:G155"/>
    <mergeCell ref="D157:G157"/>
    <mergeCell ref="D159:G161"/>
    <mergeCell ref="D162:G162"/>
    <mergeCell ref="D165:G165"/>
    <mergeCell ref="D139:G140"/>
    <mergeCell ref="D141:G142"/>
    <mergeCell ref="D143:G143"/>
    <mergeCell ref="D144:G144"/>
    <mergeCell ref="D146:G146"/>
    <mergeCell ref="D148:G149"/>
    <mergeCell ref="D127:G127"/>
    <mergeCell ref="D128:G129"/>
    <mergeCell ref="D131:G132"/>
    <mergeCell ref="D133:G133"/>
    <mergeCell ref="D134:G134"/>
    <mergeCell ref="D135:G137"/>
    <mergeCell ref="D121:G121"/>
    <mergeCell ref="D122:G122"/>
    <mergeCell ref="D123:G123"/>
    <mergeCell ref="D124:G124"/>
    <mergeCell ref="D125:G125"/>
    <mergeCell ref="D126:G126"/>
    <mergeCell ref="D111:G111"/>
    <mergeCell ref="D112:G112"/>
    <mergeCell ref="D113:G114"/>
    <mergeCell ref="D116:G118"/>
    <mergeCell ref="D119:G119"/>
    <mergeCell ref="D120:G120"/>
    <mergeCell ref="I97:I99"/>
    <mergeCell ref="J97:J99"/>
    <mergeCell ref="D101:G101"/>
    <mergeCell ref="D102:G103"/>
    <mergeCell ref="D105:G106"/>
    <mergeCell ref="D257:G257"/>
    <mergeCell ref="D107:G107"/>
    <mergeCell ref="D108:G108"/>
    <mergeCell ref="D109:G109"/>
    <mergeCell ref="D110:G110"/>
    <mergeCell ref="H91:H92"/>
    <mergeCell ref="I91:I92"/>
    <mergeCell ref="J91:J92"/>
    <mergeCell ref="D94:G94"/>
    <mergeCell ref="D95:G96"/>
    <mergeCell ref="A97:A99"/>
    <mergeCell ref="B97:B99"/>
    <mergeCell ref="C97:C99"/>
    <mergeCell ref="D97:G99"/>
    <mergeCell ref="H97:H99"/>
    <mergeCell ref="D86:G87"/>
    <mergeCell ref="D88:G90"/>
    <mergeCell ref="A91:A92"/>
    <mergeCell ref="B91:B92"/>
    <mergeCell ref="C91:C92"/>
    <mergeCell ref="D91:G92"/>
    <mergeCell ref="D72:G72"/>
    <mergeCell ref="D74:G74"/>
    <mergeCell ref="D75:G75"/>
    <mergeCell ref="D79:G79"/>
    <mergeCell ref="D80:G82"/>
    <mergeCell ref="D84:G84"/>
    <mergeCell ref="D76:G76"/>
    <mergeCell ref="D77:G77"/>
    <mergeCell ref="D60:G60"/>
    <mergeCell ref="D61:G63"/>
    <mergeCell ref="D64:G66"/>
    <mergeCell ref="D67:G67"/>
    <mergeCell ref="D68:G69"/>
    <mergeCell ref="D70:G70"/>
    <mergeCell ref="D50:G50"/>
    <mergeCell ref="D51:G51"/>
    <mergeCell ref="D53:G53"/>
    <mergeCell ref="D54:G54"/>
    <mergeCell ref="D55:G57"/>
    <mergeCell ref="D58:G58"/>
    <mergeCell ref="D35:G36"/>
    <mergeCell ref="D37:G40"/>
    <mergeCell ref="D41:G42"/>
    <mergeCell ref="D43:G43"/>
    <mergeCell ref="D45:G45"/>
    <mergeCell ref="D46:G49"/>
    <mergeCell ref="D32:G32"/>
    <mergeCell ref="D34:G34"/>
    <mergeCell ref="D27:G27"/>
    <mergeCell ref="D28:G28"/>
    <mergeCell ref="D25:G25"/>
    <mergeCell ref="D29:G29"/>
    <mergeCell ref="I6:I8"/>
    <mergeCell ref="J6:J8"/>
    <mergeCell ref="D9:G9"/>
    <mergeCell ref="D18:G18"/>
    <mergeCell ref="D19:G20"/>
    <mergeCell ref="D21:G24"/>
    <mergeCell ref="D11:G11"/>
    <mergeCell ref="D12:G12"/>
    <mergeCell ref="D13:G13"/>
    <mergeCell ref="D15:G15"/>
    <mergeCell ref="D202:G202"/>
    <mergeCell ref="D221:G221"/>
    <mergeCell ref="D263:G263"/>
    <mergeCell ref="I1:J1"/>
    <mergeCell ref="A4:J4"/>
    <mergeCell ref="A6:A8"/>
    <mergeCell ref="B6:B8"/>
    <mergeCell ref="C6:C8"/>
    <mergeCell ref="D6:G8"/>
    <mergeCell ref="H6:H8"/>
  </mergeCells>
  <printOptions/>
  <pageMargins left="0.7086614173228347" right="0.23" top="0.7480314960629921" bottom="0.7480314960629921" header="0.31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OSIELSKO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MIKOLAJCYZK</dc:creator>
  <cp:keywords/>
  <dc:description/>
  <cp:lastModifiedBy>Magiera</cp:lastModifiedBy>
  <cp:lastPrinted>2011-08-11T10:52:49Z</cp:lastPrinted>
  <dcterms:created xsi:type="dcterms:W3CDTF">2002-07-30T07:59:41Z</dcterms:created>
  <dcterms:modified xsi:type="dcterms:W3CDTF">2011-08-18T12:33:08Z</dcterms:modified>
  <cp:category/>
  <cp:version/>
  <cp:contentType/>
  <cp:contentStatus/>
</cp:coreProperties>
</file>