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<sst xmlns="http://schemas.openxmlformats.org/spreadsheetml/2006/main" count="307" uniqueCount="209">
  <si>
    <t>Rozdział</t>
  </si>
  <si>
    <t>Paragraf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</si>
  <si>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</si>
  <si>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</si>
  <si>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</si>
  <si>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</si>
  <si>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</si>
  <si>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</si>
  <si>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RÓŻNE ROZLICZENIA</t>
  </si>
  <si>
    <t>Ośrodki pomocy społecznej</t>
  </si>
  <si>
    <t>%</t>
  </si>
  <si>
    <t>010</t>
  </si>
  <si>
    <t>01095</t>
  </si>
  <si>
    <t>Wpływy z podatku dochodowego od osób fizycznych</t>
  </si>
  <si>
    <t>OŚWIATA I WYCHOWANIE</t>
  </si>
  <si>
    <t>Usługi opiekuńcze i specjalistyczne usługi opiekuńcze</t>
  </si>
  <si>
    <t>Gospodarka ściekowa i ochrona wód</t>
  </si>
  <si>
    <t>Szkoły podstawowe</t>
  </si>
  <si>
    <t>0310</t>
  </si>
  <si>
    <t>0320</t>
  </si>
  <si>
    <t>0330</t>
  </si>
  <si>
    <t>0340</t>
  </si>
  <si>
    <t>0360</t>
  </si>
  <si>
    <t>0370</t>
  </si>
  <si>
    <t>0500</t>
  </si>
  <si>
    <t>0910</t>
  </si>
  <si>
    <t>0410</t>
  </si>
  <si>
    <t>0480</t>
  </si>
  <si>
    <t>0490</t>
  </si>
  <si>
    <t>0920</t>
  </si>
  <si>
    <t>0020</t>
  </si>
  <si>
    <t>0010</t>
  </si>
  <si>
    <t>6290</t>
  </si>
  <si>
    <t>0830</t>
  </si>
  <si>
    <t>0400</t>
  </si>
  <si>
    <t>0970</t>
  </si>
  <si>
    <t>0350</t>
  </si>
  <si>
    <t>0750</t>
  </si>
  <si>
    <t>0470</t>
  </si>
  <si>
    <t>0430</t>
  </si>
  <si>
    <t>Gimnazja</t>
  </si>
  <si>
    <t>Pomoc materialna dla uczniów</t>
  </si>
  <si>
    <t>60016</t>
  </si>
  <si>
    <t>0770</t>
  </si>
  <si>
    <t>DZIAŁALNOŚĆ USŁUGOWA</t>
  </si>
  <si>
    <t>Cmentarze</t>
  </si>
  <si>
    <t>0570</t>
  </si>
  <si>
    <t>BEZPIECZEŃSTWO PUBLICZNE I OCHRONA PRZECIWPOŻAROWA</t>
  </si>
  <si>
    <t>Straż Miejska</t>
  </si>
  <si>
    <t xml:space="preserve"> </t>
  </si>
  <si>
    <t>Przedszkola</t>
  </si>
  <si>
    <t>0580</t>
  </si>
  <si>
    <t>Promocja jednostek samorządu terytorialnego</t>
  </si>
  <si>
    <t>Biblioteki</t>
  </si>
  <si>
    <t>KULTURA I OCHRONA DZIEDZICTWA NARODOWEGO</t>
  </si>
  <si>
    <t>Wykonanie</t>
  </si>
  <si>
    <t>6300</t>
  </si>
  <si>
    <t>Obiekty sportowe</t>
  </si>
  <si>
    <t>Oddziały przedszkolne w szkołach podstawowych</t>
  </si>
  <si>
    <t>Pozostałe odsetki</t>
  </si>
  <si>
    <t>Urzędy gmin (miast i miast na prawach powiatu)</t>
  </si>
  <si>
    <t>Udziały gmin w podatkach stanowiących dochód budżetu państwa</t>
  </si>
  <si>
    <t>0900</t>
  </si>
  <si>
    <t>POZOSTAŁE ZADANIA W ZAKRESIE POLITYKI SPOŁECZNEJ</t>
  </si>
  <si>
    <t>KULTURA FIZYCZNA I SPORT</t>
  </si>
  <si>
    <t>Część oświatowa subwencji ogólnej dla jednostek samorządu terytorialnego</t>
  </si>
  <si>
    <t>GOSPODARKA KOMUNALNA I OCHRONA ŚRODOWISKA</t>
  </si>
  <si>
    <t>Wpływy i wydatki związane z gromadzeniem środków z opłat produktowych</t>
  </si>
  <si>
    <t xml:space="preserve">Dział </t>
  </si>
  <si>
    <t xml:space="preserve">Treść                                           </t>
  </si>
  <si>
    <t xml:space="preserve">Plan </t>
  </si>
  <si>
    <t>ROLNICTWO I ŁOWIECTWO</t>
  </si>
  <si>
    <t>Środki na dofinansowanie własnych inwestycji gmin (związków gmin), powiatów (związków powiatów), samorządów województw, pozyskane z innych źródeł</t>
  </si>
  <si>
    <t>Wpływy z innych lokalnych opłat pobieranych przez jednostki samorządu terytorialnego na podstawie odrębnych ustaw</t>
  </si>
  <si>
    <t>Dotacje celowe otrzymane z budżetu państwa na realizację zadań bieżących z zakresu administracji rządowej oraz innych zadań zleconych gminie (związkom gmin) ustawami</t>
  </si>
  <si>
    <t>600</t>
  </si>
  <si>
    <t>Drogi publiczne gminne</t>
  </si>
  <si>
    <t>0870</t>
  </si>
  <si>
    <t>700</t>
  </si>
  <si>
    <t>70005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</si>
  <si>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</si>
  <si>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</si>
  <si>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</si>
  <si>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70095</t>
  </si>
  <si>
    <t>710</t>
  </si>
  <si>
    <t>71035</t>
  </si>
  <si>
    <t>Dotacje celowe otrzymane z budżetu państwa na zadania bieżące realizowane przez gminę na podstawie porozumień z organami administracji rządowej</t>
  </si>
  <si>
    <t>750</t>
  </si>
  <si>
    <t>75011</t>
  </si>
  <si>
    <t>Dochody jednostek samorządu terytorialnego związane z realizacją zadań z zakresu administracji rządowej oraz innych zadań zleconych ustawami</t>
  </si>
  <si>
    <t>75023</t>
  </si>
  <si>
    <t>Grzywny i inne kary pieniężne od osób prawnych i innych jednostek organizacyjnych</t>
  </si>
  <si>
    <t>0690</t>
  </si>
  <si>
    <t>Wpływy z różnych opłat</t>
  </si>
  <si>
    <t>Wpływy z różnych dochodów</t>
  </si>
  <si>
    <t>75075</t>
  </si>
  <si>
    <t>Środki na dofinansowanie własnych zadań bieżących gmin (związków gmin), powiatów (związków powiatów), samorządów województw, pozyskane z innych źródeł</t>
  </si>
  <si>
    <t>751</t>
  </si>
  <si>
    <t>URZĘDY NACZELNYCH  ORGANÓW WŁADZY PAŃSTWOWEJ, KONTROLI I OCHRONY PRAWA ORAZ SĄDOWNICTWA</t>
  </si>
  <si>
    <t>75101</t>
  </si>
  <si>
    <t>Urzędy naczelnych organów władzy państwowej, kontroli i ochrony prawa</t>
  </si>
  <si>
    <t>754</t>
  </si>
  <si>
    <t>75416</t>
  </si>
  <si>
    <t>Grzywny, mandaty i inne kary pieniężne od osób fizycznych</t>
  </si>
  <si>
    <t>756</t>
  </si>
  <si>
    <t>DOCHODY OD OSÓB PRAWNYCH, OD OSÓB FIZYCZNYCH I OD INNYCH JEDNOSTEK NIEPOSIDAJĄCYCH OSOBOWOŚCI PRAWNEJ ORAZ WYDATKI ZWIĄZANE Z ICH POBOREM</t>
  </si>
  <si>
    <t>75601</t>
  </si>
  <si>
    <t>Podatek od działalności gospodarczej osób fizycznych, opłacany w formie karty podatkowej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</si>
  <si>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</si>
  <si>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</si>
  <si>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</si>
  <si>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</si>
  <si>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</si>
  <si>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</si>
  <si>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</si>
  <si>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</si>
  <si>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opłatach lokalnych</t>
  </si>
  <si>
    <t>75616</t>
  </si>
  <si>
    <t>Wpływy z podatku rolnego, podatku leśnego, podatków od spadków i darowizn, podatku od czynności  cywilno-prawnych oraz podatków i opłat lokalnych od osób fizycznych</t>
  </si>
  <si>
    <t>Podatek od spadków i darowizn</t>
  </si>
  <si>
    <t>Opłata od posiadania psów</t>
  </si>
  <si>
    <t>Wpływy z opłaty targowej</t>
  </si>
  <si>
    <t>75618</t>
  </si>
  <si>
    <t>Wpływy z opłaty skarbowej</t>
  </si>
  <si>
    <t>75621</t>
  </si>
  <si>
    <t>Podatek dochodowy od osób fizycznych</t>
  </si>
  <si>
    <t>Podatek dochodowy od osób prawnych</t>
  </si>
  <si>
    <t>758</t>
  </si>
  <si>
    <t>75801</t>
  </si>
  <si>
    <t>Subwencje ogólne z budżetu państwa</t>
  </si>
  <si>
    <t>75814</t>
  </si>
  <si>
    <t>Różne rozliczenia finansowe</t>
  </si>
  <si>
    <t>801</t>
  </si>
  <si>
    <t>80101</t>
  </si>
  <si>
    <t>80103</t>
  </si>
  <si>
    <t>Dotacje celowe otrzymane z gminy na zadania bieżące realizowane na podstawie porozumień (umów) między jednostkami samorządu terytorialnego</t>
  </si>
  <si>
    <t>80104</t>
  </si>
  <si>
    <t>80110</t>
  </si>
  <si>
    <t>80114</t>
  </si>
  <si>
    <t>Zespoły obsługi ekonomiczno-administracyjnej szkół</t>
  </si>
  <si>
    <t>80148</t>
  </si>
  <si>
    <t>Wpływy z usług</t>
  </si>
  <si>
    <t>80195</t>
  </si>
  <si>
    <t>Dotacje celowe otrzymane z budżetu państwa na realizację własnych zadań bieżących gmin (związków gmin)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</si>
  <si>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</si>
  <si>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</si>
  <si>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</si>
  <si>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</si>
  <si>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</si>
  <si>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</si>
  <si>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</si>
  <si>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</si>
  <si>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85219</t>
  </si>
  <si>
    <t>85228</t>
  </si>
  <si>
    <t>85295</t>
  </si>
  <si>
    <t>853</t>
  </si>
  <si>
    <t>85395</t>
  </si>
  <si>
    <t>854</t>
  </si>
  <si>
    <t>EDUKACYJNA OPIEKA WYCHOWAWCZA</t>
  </si>
  <si>
    <t>85412</t>
  </si>
  <si>
    <t>85415</t>
  </si>
  <si>
    <t>900</t>
  </si>
  <si>
    <t>90001</t>
  </si>
  <si>
    <t>90020</t>
  </si>
  <si>
    <t>Wpływy z opłaty produktowej</t>
  </si>
  <si>
    <t>926</t>
  </si>
  <si>
    <t>92601</t>
  </si>
  <si>
    <t>RAZEM :</t>
  </si>
  <si>
    <t xml:space="preserve">Dotacje celowe otrzymane z budżetu państwa na realizację  </t>
  </si>
  <si>
    <t>własnych zadań bieżących gmin (związków gmin)</t>
  </si>
  <si>
    <t>75107</t>
  </si>
  <si>
    <t>85203</t>
  </si>
  <si>
    <t>Ośrodki wsparcia</t>
  </si>
  <si>
    <t>85216</t>
  </si>
  <si>
    <t>Zasiłki stałe</t>
  </si>
  <si>
    <t>90017</t>
  </si>
  <si>
    <t>90019</t>
  </si>
  <si>
    <t>921</t>
  </si>
  <si>
    <t>92116</t>
  </si>
  <si>
    <t>92605</t>
  </si>
  <si>
    <t>Pozostałe odsteki</t>
  </si>
  <si>
    <t>92695</t>
  </si>
  <si>
    <t>0980</t>
  </si>
  <si>
    <t>75056</t>
  </si>
  <si>
    <t>Wpływy i wydatki związane z gromadzeniem środków z opłat i kar za korzystanie ze  środowiska</t>
  </si>
  <si>
    <t>Wpływy z opłat za zezwolenia na sprzedaż napojów alkoholowych</t>
  </si>
  <si>
    <t>Wpływy ze zwrotów dotacji oraz płatności, w tym wykorzystanych niezgodnie z przeznaczeniem lub wykorzystanych z naruszeniem procedur, o których mowa w art. 184 ustawy, pobranych nienależnie lub w nadmiernej wysokości</t>
  </si>
  <si>
    <t>Wpływ z różnych opłat</t>
  </si>
  <si>
    <t>Zakłady gospodarki komunalnej</t>
  </si>
  <si>
    <t xml:space="preserve"> Załącznik  Nr 1</t>
  </si>
  <si>
    <t>Wybory Prezydenta Rzeczyposoplitej Polskiej</t>
  </si>
  <si>
    <t>Spis powrzechny i inne</t>
  </si>
  <si>
    <t>Wpływy z innych opłat stanowiących dochody jednostek samorządu terytorialnego na podstawie ustaw</t>
  </si>
  <si>
    <t>Stołówki szkolne i przedszkolne</t>
  </si>
  <si>
    <t>Zadania z zakresu kurtury fizycznej i sportu</t>
  </si>
  <si>
    <t>Odsetki od dotacji oraz płatności: wykorzystanych niezgodnie z przeznaczeniem lub wykorzystanych z naruszeniem procedur, o których mowa w art. 184 ustawy, pobranych nienależnie lub w nadmiernej wysokości</t>
  </si>
  <si>
    <t>Wpływ ze sprzedaży składników majątkowych</t>
  </si>
  <si>
    <t>Wpływ z tytułu zwrotów wypłaconych świadczeń z funduszu alimentacyjnego</t>
  </si>
  <si>
    <t>Dotacje celowe w ramach programów finansowanych z udziałem środków europejskich oraz środków, o których mowa w art. 5 ust. 1 pkt 3 oraz ust. 3 pkt 5 i 6 ustawy, lub płatności w ramach budżetu środków europejskich</t>
  </si>
  <si>
    <t>Kolonie i obozy oraz inne formy wypoczynku dzieci i młodzieży szkolnej, a także szkolenia młodzieży</t>
  </si>
  <si>
    <t>Wpływy z tytułu pomocy finansowej udzielanej między jednostkami samorządu terytorialnego na dofianasowanie własnych zadań inwestycyjnych i zakupów inwestycyjnych</t>
  </si>
  <si>
    <t>Dotacje celowe otrzymane z budżetu państwa na realizację inwestycji i zakupów inwestycyjnych własnych gmin (związków gmin)</t>
  </si>
  <si>
    <t>75109</t>
  </si>
  <si>
    <t>Wybory do rad gmin, rad powiatów i sejmików województw, wybory wójtów, burmistrzów i prezydentów miast oraz referenda gminne, powiatowe i wojewódzkie</t>
  </si>
  <si>
    <t>Dochody jednostek samorządu terytorialnego związane  z realizacją zadań z zakresu administracji rządowej oraz innych zadań zleconych ustawami</t>
  </si>
  <si>
    <t>92109</t>
  </si>
  <si>
    <t>Domy i ośrodki kultury, świetlice i kluby</t>
  </si>
  <si>
    <t>Wpływy ze sprzedaży skałdników majątkowych</t>
  </si>
  <si>
    <t xml:space="preserve">  Wykonanie dochodów budżetowych za rok 2010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</si>
</sst>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164" fontId="2" fillId="0" borderId="27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64" fontId="1" fillId="0" borderId="2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64" fontId="2" fillId="0" borderId="4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3" fontId="2" fillId="0" borderId="51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PageLayoutView="0" workbookViewId="0" topLeftCell="A294">
      <selection activeCell="H314" sqref="H314"/>
    </sheetView>
  </sheetViews>
  <sheetFormatPr defaultColWidth="9.00390625" defaultRowHeight="12.75"/>
  <cols>
    <col min="1" max="1" width="7.25390625" style="0" customWidth="1"/>
    <col min="2" max="3" width="8.875" style="0" customWidth="1"/>
    <col min="7" max="7" width="15.00390625" style="0" customWidth="1"/>
    <col min="8" max="8" width="12.125" style="0" customWidth="1"/>
    <col min="9" max="9" width="11.125" style="0" customWidth="1"/>
  </cols>
  <sheetData>
    <row r="1" spans="8:10" ht="15">
      <c r="H1" s="1"/>
      <c r="I1" s="288" t="s">
        <v>189</v>
      </c>
      <c r="J1" s="289"/>
    </row>
    <row r="2" spans="8:10" ht="15">
      <c r="H2" s="1"/>
      <c r="I2" s="163"/>
      <c r="J2" s="168"/>
    </row>
    <row r="3" spans="8:10" ht="15">
      <c r="H3" s="1"/>
      <c r="I3" s="163"/>
      <c r="J3" s="168"/>
    </row>
    <row r="4" spans="1:10" ht="20.25" customHeight="1">
      <c r="A4" s="300" t="s">
        <v>208</v>
      </c>
      <c r="B4" s="300"/>
      <c r="C4" s="300"/>
      <c r="D4" s="300"/>
      <c r="E4" s="300"/>
      <c r="F4" s="300"/>
      <c r="G4" s="300"/>
      <c r="H4" s="300"/>
      <c r="I4" s="301"/>
      <c r="J4" s="301"/>
    </row>
    <row r="5" ht="18" customHeight="1"/>
    <row r="6" ht="18" customHeight="1"/>
    <row r="7" spans="1:10" ht="12.75">
      <c r="A7" s="290" t="s">
        <v>68</v>
      </c>
      <c r="B7" s="290" t="s">
        <v>0</v>
      </c>
      <c r="C7" s="292" t="s">
        <v>1</v>
      </c>
      <c r="D7" s="294" t="s">
        <v>69</v>
      </c>
      <c r="E7" s="265"/>
      <c r="F7" s="265"/>
      <c r="G7" s="266"/>
      <c r="H7" s="269" t="s">
        <v>70</v>
      </c>
      <c r="I7" s="296" t="s">
        <v>55</v>
      </c>
      <c r="J7" s="298" t="s">
        <v>10</v>
      </c>
    </row>
    <row r="8" spans="1:10" ht="12.75">
      <c r="A8" s="291"/>
      <c r="B8" s="291"/>
      <c r="C8" s="293"/>
      <c r="D8" s="295"/>
      <c r="E8" s="267"/>
      <c r="F8" s="267"/>
      <c r="G8" s="268"/>
      <c r="H8" s="270"/>
      <c r="I8" s="297"/>
      <c r="J8" s="299"/>
    </row>
    <row r="9" spans="1:10" ht="8.25" customHeight="1">
      <c r="A9" s="291"/>
      <c r="B9" s="291"/>
      <c r="C9" s="293"/>
      <c r="D9" s="295"/>
      <c r="E9" s="267"/>
      <c r="F9" s="267"/>
      <c r="G9" s="268"/>
      <c r="H9" s="270"/>
      <c r="I9" s="297"/>
      <c r="J9" s="299"/>
    </row>
    <row r="10" spans="1:10" ht="14.25" customHeight="1">
      <c r="A10" s="100" t="s">
        <v>11</v>
      </c>
      <c r="B10" s="100"/>
      <c r="C10" s="109"/>
      <c r="D10" s="303" t="s">
        <v>71</v>
      </c>
      <c r="E10" s="263"/>
      <c r="F10" s="263"/>
      <c r="G10" s="264"/>
      <c r="H10" s="121">
        <f>H13+H15</f>
        <v>37843</v>
      </c>
      <c r="I10" s="126">
        <f>I12</f>
        <v>37208</v>
      </c>
      <c r="J10" s="65">
        <f>I10/H10*100</f>
        <v>98.32201463943133</v>
      </c>
    </row>
    <row r="11" spans="1:10" ht="7.5" customHeight="1">
      <c r="A11" s="42"/>
      <c r="B11" s="42"/>
      <c r="C11" s="54"/>
      <c r="D11" s="58"/>
      <c r="E11" s="5"/>
      <c r="F11" s="5"/>
      <c r="G11" s="24"/>
      <c r="H11" s="71"/>
      <c r="I11" s="78"/>
      <c r="J11" s="63"/>
    </row>
    <row r="12" spans="1:10" ht="12.75">
      <c r="A12" s="42"/>
      <c r="B12" s="42" t="s">
        <v>12</v>
      </c>
      <c r="C12" s="54"/>
      <c r="D12" s="242" t="s">
        <v>2</v>
      </c>
      <c r="E12" s="229"/>
      <c r="F12" s="229"/>
      <c r="G12" s="230"/>
      <c r="H12" s="56">
        <f>H13+H15</f>
        <v>37843</v>
      </c>
      <c r="I12" s="43">
        <f>I13+I15</f>
        <v>37208</v>
      </c>
      <c r="J12" s="63">
        <f>I12/H12*100</f>
        <v>98.32201463943133</v>
      </c>
    </row>
    <row r="13" spans="1:10" ht="12.75">
      <c r="A13" s="42"/>
      <c r="B13" s="42"/>
      <c r="C13" s="54" t="s">
        <v>28</v>
      </c>
      <c r="D13" s="227" t="s">
        <v>73</v>
      </c>
      <c r="E13" s="228"/>
      <c r="F13" s="228"/>
      <c r="G13" s="237"/>
      <c r="H13" s="71">
        <v>1550</v>
      </c>
      <c r="I13" s="78">
        <v>916</v>
      </c>
      <c r="J13" s="63">
        <f>I13/H13*100</f>
        <v>59.096774193548384</v>
      </c>
    </row>
    <row r="14" spans="1:10" ht="12.75">
      <c r="A14" s="42"/>
      <c r="B14" s="42"/>
      <c r="C14" s="54"/>
      <c r="D14" s="227"/>
      <c r="E14" s="228"/>
      <c r="F14" s="228"/>
      <c r="G14" s="237"/>
      <c r="H14" s="71"/>
      <c r="I14" s="78"/>
      <c r="J14" s="63"/>
    </row>
    <row r="15" spans="1:10" ht="12.75">
      <c r="A15" s="42"/>
      <c r="B15" s="42"/>
      <c r="C15" s="54">
        <v>2010</v>
      </c>
      <c r="D15" s="227" t="s">
        <v>74</v>
      </c>
      <c r="E15" s="228"/>
      <c r="F15" s="228"/>
      <c r="G15" s="237"/>
      <c r="H15" s="71">
        <v>36293</v>
      </c>
      <c r="I15" s="78">
        <v>36292</v>
      </c>
      <c r="J15" s="63">
        <f>I15/H15*100</f>
        <v>99.99724464772821</v>
      </c>
    </row>
    <row r="16" spans="1:10" ht="12.75">
      <c r="A16" s="42"/>
      <c r="B16" s="42"/>
      <c r="C16" s="54"/>
      <c r="D16" s="227"/>
      <c r="E16" s="228"/>
      <c r="F16" s="228"/>
      <c r="G16" s="237"/>
      <c r="H16" s="71"/>
      <c r="I16" s="78"/>
      <c r="J16" s="63"/>
    </row>
    <row r="17" spans="1:10" ht="9.75" customHeight="1">
      <c r="A17" s="42"/>
      <c r="B17" s="42"/>
      <c r="C17" s="54"/>
      <c r="D17" s="227"/>
      <c r="E17" s="228"/>
      <c r="F17" s="228"/>
      <c r="G17" s="237"/>
      <c r="H17" s="71"/>
      <c r="I17" s="78"/>
      <c r="J17" s="63"/>
    </row>
    <row r="18" spans="1:10" ht="11.25" customHeight="1">
      <c r="A18" s="42"/>
      <c r="B18" s="42"/>
      <c r="C18" s="54"/>
      <c r="D18" s="227"/>
      <c r="E18" s="228"/>
      <c r="F18" s="228"/>
      <c r="G18" s="237"/>
      <c r="H18" s="71"/>
      <c r="I18" s="78"/>
      <c r="J18" s="63"/>
    </row>
    <row r="19" spans="1:10" ht="14.25" customHeight="1">
      <c r="A19" s="105" t="s">
        <v>75</v>
      </c>
      <c r="B19" s="105"/>
      <c r="C19" s="155"/>
      <c r="D19" s="344" t="s">
        <v>3</v>
      </c>
      <c r="E19" s="345"/>
      <c r="F19" s="345"/>
      <c r="G19" s="346"/>
      <c r="H19" s="156">
        <f>H21</f>
        <v>513254</v>
      </c>
      <c r="I19" s="157">
        <f>I21</f>
        <v>517327.77</v>
      </c>
      <c r="J19" s="194">
        <f aca="true" t="shared" si="0" ref="J19:J24">I19/H19*100</f>
        <v>100.79371422336698</v>
      </c>
    </row>
    <row r="20" spans="1:10" ht="8.25" customHeight="1">
      <c r="A20" s="42"/>
      <c r="B20" s="42"/>
      <c r="C20" s="54"/>
      <c r="D20" s="89"/>
      <c r="E20" s="169"/>
      <c r="F20" s="169"/>
      <c r="G20" s="166"/>
      <c r="H20" s="71"/>
      <c r="I20" s="78"/>
      <c r="J20" s="63"/>
    </row>
    <row r="21" spans="1:10" ht="15" customHeight="1">
      <c r="A21" s="42"/>
      <c r="B21" s="42" t="s">
        <v>42</v>
      </c>
      <c r="C21" s="54"/>
      <c r="D21" s="227" t="s">
        <v>76</v>
      </c>
      <c r="E21" s="347"/>
      <c r="F21" s="347"/>
      <c r="G21" s="324"/>
      <c r="H21" s="71">
        <f>H24+H23</f>
        <v>513254</v>
      </c>
      <c r="I21" s="78">
        <f>I22+I23+I24</f>
        <v>517327.77</v>
      </c>
      <c r="J21" s="63">
        <f t="shared" si="0"/>
        <v>100.79371422336698</v>
      </c>
    </row>
    <row r="22" spans="1:10" ht="15" customHeight="1">
      <c r="A22" s="42"/>
      <c r="B22" s="42"/>
      <c r="C22" s="94" t="s">
        <v>77</v>
      </c>
      <c r="D22" s="227" t="s">
        <v>207</v>
      </c>
      <c r="E22" s="347"/>
      <c r="F22" s="347"/>
      <c r="G22" s="324"/>
      <c r="H22" s="71">
        <v>0</v>
      </c>
      <c r="I22" s="78">
        <v>4073.77</v>
      </c>
      <c r="J22" s="63">
        <v>0</v>
      </c>
    </row>
    <row r="23" spans="1:10" ht="43.5" customHeight="1">
      <c r="A23" s="42"/>
      <c r="B23" s="42"/>
      <c r="C23" s="94" t="s">
        <v>56</v>
      </c>
      <c r="D23" s="227" t="s">
        <v>200</v>
      </c>
      <c r="E23" s="347"/>
      <c r="F23" s="347"/>
      <c r="G23" s="324"/>
      <c r="H23" s="71">
        <v>200000</v>
      </c>
      <c r="I23" s="78">
        <v>200000</v>
      </c>
      <c r="J23" s="63">
        <f t="shared" si="0"/>
        <v>100</v>
      </c>
    </row>
    <row r="24" spans="1:10" ht="33.75" customHeight="1">
      <c r="A24" s="42"/>
      <c r="B24" s="42"/>
      <c r="C24" s="54">
        <v>6330</v>
      </c>
      <c r="D24" s="227" t="s">
        <v>201</v>
      </c>
      <c r="E24" s="347"/>
      <c r="F24" s="347"/>
      <c r="G24" s="324"/>
      <c r="H24" s="71">
        <v>313254</v>
      </c>
      <c r="I24" s="78">
        <v>313254</v>
      </c>
      <c r="J24" s="63">
        <f t="shared" si="0"/>
        <v>100</v>
      </c>
    </row>
    <row r="25" spans="1:10" ht="9.75" customHeight="1">
      <c r="A25" s="42"/>
      <c r="B25" s="42"/>
      <c r="C25" s="54"/>
      <c r="D25" s="89"/>
      <c r="E25" s="25"/>
      <c r="F25" s="25"/>
      <c r="G25" s="26"/>
      <c r="H25" s="71"/>
      <c r="I25" s="78"/>
      <c r="J25" s="63"/>
    </row>
    <row r="26" spans="1:10" ht="14.25" customHeight="1">
      <c r="A26" s="99" t="s">
        <v>78</v>
      </c>
      <c r="B26" s="99"/>
      <c r="C26" s="108"/>
      <c r="D26" s="302" t="s">
        <v>4</v>
      </c>
      <c r="E26" s="261"/>
      <c r="F26" s="261"/>
      <c r="G26" s="262"/>
      <c r="H26" s="122">
        <f>H28+H40</f>
        <v>3877879</v>
      </c>
      <c r="I26" s="127">
        <f>I28+I40</f>
        <v>3005486.9400000004</v>
      </c>
      <c r="J26" s="139">
        <f>I26/H26*100</f>
        <v>77.50337078593738</v>
      </c>
    </row>
    <row r="27" spans="1:10" ht="7.5" customHeight="1">
      <c r="A27" s="101"/>
      <c r="B27" s="101"/>
      <c r="C27" s="110"/>
      <c r="D27" s="117"/>
      <c r="E27" s="29"/>
      <c r="F27" s="29"/>
      <c r="G27" s="30"/>
      <c r="H27" s="72"/>
      <c r="I27" s="128"/>
      <c r="J27" s="63"/>
    </row>
    <row r="28" spans="1:10" ht="12.75">
      <c r="A28" s="42"/>
      <c r="B28" s="42" t="s">
        <v>79</v>
      </c>
      <c r="C28" s="54"/>
      <c r="D28" s="242" t="s">
        <v>5</v>
      </c>
      <c r="E28" s="229"/>
      <c r="F28" s="229"/>
      <c r="G28" s="230"/>
      <c r="H28" s="56">
        <f>H29+H31+H35+H37</f>
        <v>3670179</v>
      </c>
      <c r="I28" s="43">
        <f>I29+I31+I35+I37+I38</f>
        <v>2790094.0300000003</v>
      </c>
      <c r="J28" s="63">
        <f>I28/H28*100</f>
        <v>76.020652671164</v>
      </c>
    </row>
    <row r="29" spans="1:10" ht="12.75">
      <c r="A29" s="42"/>
      <c r="B29" s="42"/>
      <c r="C29" s="54" t="s">
        <v>38</v>
      </c>
      <c r="D29" s="251" t="s">
        <v>80</v>
      </c>
      <c r="E29" s="219"/>
      <c r="F29" s="219"/>
      <c r="G29" s="220"/>
      <c r="H29" s="71">
        <v>75000</v>
      </c>
      <c r="I29" s="78">
        <v>64236.08</v>
      </c>
      <c r="J29" s="63">
        <f>I29/H29*100</f>
        <v>85.64810666666666</v>
      </c>
    </row>
    <row r="30" spans="1:10" ht="12.75">
      <c r="A30" s="42"/>
      <c r="B30" s="42"/>
      <c r="C30" s="54"/>
      <c r="D30" s="251"/>
      <c r="E30" s="219"/>
      <c r="F30" s="219"/>
      <c r="G30" s="220"/>
      <c r="H30" s="71"/>
      <c r="I30" s="78"/>
      <c r="J30" s="63"/>
    </row>
    <row r="31" spans="1:10" ht="12.75">
      <c r="A31" s="42"/>
      <c r="B31" s="42"/>
      <c r="C31" s="54" t="s">
        <v>37</v>
      </c>
      <c r="D31" s="251" t="s">
        <v>81</v>
      </c>
      <c r="E31" s="219"/>
      <c r="F31" s="219"/>
      <c r="G31" s="220"/>
      <c r="H31" s="71">
        <v>210000</v>
      </c>
      <c r="I31" s="78">
        <v>265239.91</v>
      </c>
      <c r="J31" s="63">
        <f>I31/H31*100</f>
        <v>126.30471904761905</v>
      </c>
    </row>
    <row r="32" spans="1:10" ht="12.75">
      <c r="A32" s="42"/>
      <c r="B32" s="42"/>
      <c r="C32" s="54"/>
      <c r="D32" s="251"/>
      <c r="E32" s="219"/>
      <c r="F32" s="219"/>
      <c r="G32" s="220"/>
      <c r="H32" s="71"/>
      <c r="I32" s="78"/>
      <c r="J32" s="63"/>
    </row>
    <row r="33" spans="1:10" ht="12.75">
      <c r="A33" s="42"/>
      <c r="B33" s="42"/>
      <c r="C33" s="54"/>
      <c r="D33" s="251"/>
      <c r="E33" s="219"/>
      <c r="F33" s="219"/>
      <c r="G33" s="220"/>
      <c r="H33" s="71"/>
      <c r="I33" s="78"/>
      <c r="J33" s="63"/>
    </row>
    <row r="34" spans="1:10" ht="12" customHeight="1">
      <c r="A34" s="42"/>
      <c r="B34" s="42"/>
      <c r="C34" s="54"/>
      <c r="D34" s="251"/>
      <c r="E34" s="219"/>
      <c r="F34" s="219"/>
      <c r="G34" s="220"/>
      <c r="H34" s="71"/>
      <c r="I34" s="78"/>
      <c r="J34" s="63"/>
    </row>
    <row r="35" spans="1:10" ht="12.75">
      <c r="A35" s="42"/>
      <c r="B35" s="42"/>
      <c r="C35" s="98" t="s">
        <v>43</v>
      </c>
      <c r="D35" s="304" t="s">
        <v>82</v>
      </c>
      <c r="E35" s="215"/>
      <c r="F35" s="215"/>
      <c r="G35" s="216"/>
      <c r="H35" s="71">
        <v>3384679</v>
      </c>
      <c r="I35" s="78">
        <v>2455324.75</v>
      </c>
      <c r="J35" s="63">
        <f>I35/H35*100</f>
        <v>72.54232232953258</v>
      </c>
    </row>
    <row r="36" spans="1:10" ht="10.5" customHeight="1">
      <c r="A36" s="42"/>
      <c r="B36" s="42"/>
      <c r="C36" s="98"/>
      <c r="D36" s="304"/>
      <c r="E36" s="215"/>
      <c r="F36" s="215"/>
      <c r="G36" s="216"/>
      <c r="H36" s="71"/>
      <c r="I36" s="78"/>
      <c r="J36" s="63"/>
    </row>
    <row r="37" spans="1:10" ht="12.75">
      <c r="A37" s="42"/>
      <c r="B37" s="42"/>
      <c r="C37" s="98" t="s">
        <v>29</v>
      </c>
      <c r="D37" s="305" t="s">
        <v>59</v>
      </c>
      <c r="E37" s="231"/>
      <c r="F37" s="231"/>
      <c r="G37" s="232"/>
      <c r="H37" s="71">
        <v>500</v>
      </c>
      <c r="I37" s="78">
        <v>3720.69</v>
      </c>
      <c r="J37" s="63">
        <f>I37/H37*100</f>
        <v>744.138</v>
      </c>
    </row>
    <row r="38" spans="1:10" ht="12.75">
      <c r="A38" s="42"/>
      <c r="B38" s="42"/>
      <c r="C38" s="183" t="s">
        <v>35</v>
      </c>
      <c r="D38" s="242" t="s">
        <v>94</v>
      </c>
      <c r="E38" s="243"/>
      <c r="F38" s="243"/>
      <c r="G38" s="272"/>
      <c r="H38" s="71">
        <v>0</v>
      </c>
      <c r="I38" s="78">
        <v>1572.6</v>
      </c>
      <c r="J38" s="63">
        <v>0</v>
      </c>
    </row>
    <row r="39" spans="1:10" ht="12.75">
      <c r="A39" s="42"/>
      <c r="B39" s="42"/>
      <c r="C39" s="54"/>
      <c r="D39" s="58"/>
      <c r="E39" s="5"/>
      <c r="F39" s="5"/>
      <c r="G39" s="24"/>
      <c r="H39" s="71"/>
      <c r="I39" s="78"/>
      <c r="J39" s="63"/>
    </row>
    <row r="40" spans="1:10" ht="12.75">
      <c r="A40" s="42"/>
      <c r="B40" s="42" t="s">
        <v>83</v>
      </c>
      <c r="C40" s="54"/>
      <c r="D40" s="242" t="s">
        <v>2</v>
      </c>
      <c r="E40" s="229"/>
      <c r="F40" s="229"/>
      <c r="G40" s="230"/>
      <c r="H40" s="56">
        <f>H41+H46</f>
        <v>207700</v>
      </c>
      <c r="I40" s="43">
        <f>I41+I46</f>
        <v>215392.91</v>
      </c>
      <c r="J40" s="63">
        <f>I40/H40*100</f>
        <v>103.70385652383246</v>
      </c>
    </row>
    <row r="41" spans="1:10" ht="12.75">
      <c r="A41" s="42"/>
      <c r="B41" s="42"/>
      <c r="C41" s="54" t="s">
        <v>37</v>
      </c>
      <c r="D41" s="251" t="s">
        <v>81</v>
      </c>
      <c r="E41" s="219"/>
      <c r="F41" s="219"/>
      <c r="G41" s="220"/>
      <c r="H41" s="71">
        <v>207600</v>
      </c>
      <c r="I41" s="78">
        <v>214677.68</v>
      </c>
      <c r="J41" s="63">
        <f>I41/H41*100</f>
        <v>103.40928709055876</v>
      </c>
    </row>
    <row r="42" spans="1:10" ht="12.75">
      <c r="A42" s="42"/>
      <c r="B42" s="42"/>
      <c r="C42" s="54"/>
      <c r="D42" s="251"/>
      <c r="E42" s="219"/>
      <c r="F42" s="219"/>
      <c r="G42" s="220"/>
      <c r="H42" s="71"/>
      <c r="I42" s="78"/>
      <c r="J42" s="63"/>
    </row>
    <row r="43" spans="1:10" ht="12.75">
      <c r="A43" s="42"/>
      <c r="B43" s="42"/>
      <c r="C43" s="54"/>
      <c r="D43" s="251"/>
      <c r="E43" s="219"/>
      <c r="F43" s="219"/>
      <c r="G43" s="220"/>
      <c r="H43" s="71"/>
      <c r="I43" s="78"/>
      <c r="J43" s="63"/>
    </row>
    <row r="44" spans="1:10" ht="8.25" customHeight="1">
      <c r="A44" s="42"/>
      <c r="B44" s="42"/>
      <c r="C44" s="54"/>
      <c r="D44" s="251"/>
      <c r="E44" s="219"/>
      <c r="F44" s="219"/>
      <c r="G44" s="220"/>
      <c r="H44" s="71"/>
      <c r="I44" s="78"/>
      <c r="J44" s="63"/>
    </row>
    <row r="45" spans="1:10" ht="4.5" customHeight="1">
      <c r="A45" s="42"/>
      <c r="B45" s="42"/>
      <c r="C45" s="54"/>
      <c r="D45" s="251"/>
      <c r="E45" s="281"/>
      <c r="F45" s="281"/>
      <c r="G45" s="282"/>
      <c r="H45" s="71"/>
      <c r="I45" s="78"/>
      <c r="J45" s="63"/>
    </row>
    <row r="46" spans="1:10" ht="12.75">
      <c r="A46" s="42"/>
      <c r="B46" s="42"/>
      <c r="C46" s="54" t="s">
        <v>29</v>
      </c>
      <c r="D46" s="305" t="s">
        <v>59</v>
      </c>
      <c r="E46" s="231"/>
      <c r="F46" s="231"/>
      <c r="G46" s="232"/>
      <c r="H46" s="71">
        <v>100</v>
      </c>
      <c r="I46" s="78">
        <v>715.23</v>
      </c>
      <c r="J46" s="63">
        <f>I46/H46*100</f>
        <v>715.23</v>
      </c>
    </row>
    <row r="47" spans="1:10" ht="14.25" customHeight="1">
      <c r="A47" s="102"/>
      <c r="B47" s="102"/>
      <c r="C47" s="111"/>
      <c r="D47" s="118"/>
      <c r="E47" s="34"/>
      <c r="F47" s="34"/>
      <c r="G47" s="35"/>
      <c r="H47" s="73"/>
      <c r="I47" s="129"/>
      <c r="J47" s="63"/>
    </row>
    <row r="48" spans="1:10" ht="14.25" customHeight="1">
      <c r="A48" s="55" t="s">
        <v>84</v>
      </c>
      <c r="B48" s="103"/>
      <c r="C48" s="107" t="s">
        <v>49</v>
      </c>
      <c r="D48" s="275" t="s">
        <v>44</v>
      </c>
      <c r="E48" s="217"/>
      <c r="F48" s="217"/>
      <c r="G48" s="218"/>
      <c r="H48" s="123">
        <f>H51</f>
        <v>1000</v>
      </c>
      <c r="I48" s="97">
        <f>I51</f>
        <v>1000</v>
      </c>
      <c r="J48" s="138">
        <f>I48/H48*100</f>
        <v>100</v>
      </c>
    </row>
    <row r="49" spans="1:10" ht="8.25" customHeight="1">
      <c r="A49" s="36"/>
      <c r="B49" s="204"/>
      <c r="C49" s="203"/>
      <c r="D49" s="205"/>
      <c r="E49" s="37"/>
      <c r="F49" s="37"/>
      <c r="G49" s="39"/>
      <c r="H49" s="74"/>
      <c r="I49" s="206"/>
      <c r="J49" s="207"/>
    </row>
    <row r="50" spans="1:10" ht="12.75">
      <c r="A50" s="23"/>
      <c r="B50" s="42" t="s">
        <v>85</v>
      </c>
      <c r="C50" s="54"/>
      <c r="D50" s="242" t="s">
        <v>45</v>
      </c>
      <c r="E50" s="229"/>
      <c r="F50" s="229"/>
      <c r="G50" s="230"/>
      <c r="H50" s="56">
        <f>H51</f>
        <v>1000</v>
      </c>
      <c r="I50" s="43">
        <f>I51</f>
        <v>1000</v>
      </c>
      <c r="J50" s="64">
        <f>I50/H50*100</f>
        <v>100</v>
      </c>
    </row>
    <row r="51" spans="1:10" ht="12.75">
      <c r="A51" s="23"/>
      <c r="B51" s="42"/>
      <c r="C51" s="54">
        <v>2020</v>
      </c>
      <c r="D51" s="227" t="s">
        <v>86</v>
      </c>
      <c r="E51" s="228"/>
      <c r="F51" s="228"/>
      <c r="G51" s="237"/>
      <c r="H51" s="71">
        <v>1000</v>
      </c>
      <c r="I51" s="78">
        <v>1000</v>
      </c>
      <c r="J51" s="64">
        <f>I51/H51*100</f>
        <v>100</v>
      </c>
    </row>
    <row r="52" spans="1:10" ht="12.75">
      <c r="A52" s="23"/>
      <c r="B52" s="42"/>
      <c r="C52" s="54"/>
      <c r="D52" s="227"/>
      <c r="E52" s="228"/>
      <c r="F52" s="228"/>
      <c r="G52" s="237"/>
      <c r="H52" s="71"/>
      <c r="I52" s="78"/>
      <c r="J52" s="64"/>
    </row>
    <row r="53" spans="1:10" ht="46.5" customHeight="1">
      <c r="A53" s="33"/>
      <c r="B53" s="102"/>
      <c r="C53" s="111"/>
      <c r="D53" s="341"/>
      <c r="E53" s="245"/>
      <c r="F53" s="245"/>
      <c r="G53" s="246"/>
      <c r="H53" s="73"/>
      <c r="I53" s="129"/>
      <c r="J53" s="70"/>
    </row>
    <row r="54" spans="1:10" ht="14.25" customHeight="1">
      <c r="A54" s="103" t="s">
        <v>87</v>
      </c>
      <c r="B54" s="103"/>
      <c r="C54" s="107"/>
      <c r="D54" s="275" t="s">
        <v>6</v>
      </c>
      <c r="E54" s="217"/>
      <c r="F54" s="217"/>
      <c r="G54" s="218"/>
      <c r="H54" s="123">
        <f>H56+H64+H73+H70</f>
        <v>192825</v>
      </c>
      <c r="I54" s="144">
        <f>I56+I64+I73+I70</f>
        <v>380693.39</v>
      </c>
      <c r="J54" s="138">
        <f>I54/H54*100</f>
        <v>197.4294775055102</v>
      </c>
    </row>
    <row r="55" spans="1:10" ht="10.5" customHeight="1">
      <c r="A55" s="40"/>
      <c r="B55" s="40"/>
      <c r="C55" s="112"/>
      <c r="D55" s="10"/>
      <c r="E55" s="11"/>
      <c r="F55" s="11"/>
      <c r="G55" s="60"/>
      <c r="H55" s="82"/>
      <c r="I55" s="76"/>
      <c r="J55" s="69"/>
    </row>
    <row r="56" spans="1:10" ht="12.75">
      <c r="A56" s="42"/>
      <c r="B56" s="42" t="s">
        <v>88</v>
      </c>
      <c r="C56" s="54"/>
      <c r="D56" s="242" t="s">
        <v>7</v>
      </c>
      <c r="E56" s="229"/>
      <c r="F56" s="229"/>
      <c r="G56" s="230"/>
      <c r="H56" s="56">
        <f>H57+H60</f>
        <v>107500</v>
      </c>
      <c r="I56" s="43">
        <f>I57+I60</f>
        <v>107529.45</v>
      </c>
      <c r="J56" s="63">
        <f>I56/H56*100</f>
        <v>100.0273953488372</v>
      </c>
    </row>
    <row r="57" spans="1:10" ht="12.75">
      <c r="A57" s="42"/>
      <c r="B57" s="42"/>
      <c r="C57" s="54">
        <v>2010</v>
      </c>
      <c r="D57" s="227" t="s">
        <v>74</v>
      </c>
      <c r="E57" s="228"/>
      <c r="F57" s="228"/>
      <c r="G57" s="237"/>
      <c r="H57" s="71">
        <v>107500</v>
      </c>
      <c r="I57" s="78">
        <v>107500</v>
      </c>
      <c r="J57" s="63">
        <f>I57/H57*100</f>
        <v>100</v>
      </c>
    </row>
    <row r="58" spans="1:10" ht="12.75">
      <c r="A58" s="42"/>
      <c r="B58" s="42"/>
      <c r="C58" s="54"/>
      <c r="D58" s="227"/>
      <c r="E58" s="228"/>
      <c r="F58" s="228"/>
      <c r="G58" s="237"/>
      <c r="H58" s="71"/>
      <c r="I58" s="78"/>
      <c r="J58" s="63"/>
    </row>
    <row r="59" spans="1:10" ht="10.5" customHeight="1">
      <c r="A59" s="42"/>
      <c r="B59" s="42"/>
      <c r="C59" s="54"/>
      <c r="D59" s="227"/>
      <c r="E59" s="228"/>
      <c r="F59" s="228"/>
      <c r="G59" s="237"/>
      <c r="H59" s="71"/>
      <c r="I59" s="78"/>
      <c r="J59" s="63"/>
    </row>
    <row r="60" spans="1:10" ht="12.75">
      <c r="A60" s="42"/>
      <c r="B60" s="42"/>
      <c r="C60" s="54">
        <v>2360</v>
      </c>
      <c r="D60" s="227" t="s">
        <v>89</v>
      </c>
      <c r="E60" s="228"/>
      <c r="F60" s="228"/>
      <c r="G60" s="237"/>
      <c r="H60" s="71">
        <v>0</v>
      </c>
      <c r="I60" s="78">
        <v>29.45</v>
      </c>
      <c r="J60" s="63">
        <v>0</v>
      </c>
    </row>
    <row r="61" spans="1:10" ht="12.75">
      <c r="A61" s="42"/>
      <c r="B61" s="42"/>
      <c r="C61" s="54"/>
      <c r="D61" s="227"/>
      <c r="E61" s="228"/>
      <c r="F61" s="228"/>
      <c r="G61" s="237"/>
      <c r="H61" s="71"/>
      <c r="I61" s="78"/>
      <c r="J61" s="63"/>
    </row>
    <row r="62" spans="1:10" ht="9" customHeight="1">
      <c r="A62" s="42"/>
      <c r="B62" s="42"/>
      <c r="C62" s="54"/>
      <c r="D62" s="227"/>
      <c r="E62" s="228"/>
      <c r="F62" s="228"/>
      <c r="G62" s="237"/>
      <c r="H62" s="71"/>
      <c r="I62" s="78"/>
      <c r="J62" s="63"/>
    </row>
    <row r="63" spans="1:10" ht="9" customHeight="1">
      <c r="A63" s="42"/>
      <c r="B63" s="42"/>
      <c r="C63" s="54"/>
      <c r="D63" s="58"/>
      <c r="E63" s="5"/>
      <c r="F63" s="5"/>
      <c r="G63" s="24"/>
      <c r="H63" s="71"/>
      <c r="I63" s="78"/>
      <c r="J63" s="63"/>
    </row>
    <row r="64" spans="1:10" ht="12.75">
      <c r="A64" s="42"/>
      <c r="B64" s="42" t="s">
        <v>90</v>
      </c>
      <c r="C64" s="54"/>
      <c r="D64" s="242" t="s">
        <v>60</v>
      </c>
      <c r="E64" s="229"/>
      <c r="F64" s="229"/>
      <c r="G64" s="230"/>
      <c r="H64" s="56">
        <f>H65+H67+H68</f>
        <v>65000</v>
      </c>
      <c r="I64" s="43">
        <f>I65+I67+I68</f>
        <v>253898.14</v>
      </c>
      <c r="J64" s="63">
        <f>I64/H64*100</f>
        <v>390.61252307692314</v>
      </c>
    </row>
    <row r="65" spans="1:10" ht="12.75">
      <c r="A65" s="42"/>
      <c r="B65" s="42"/>
      <c r="C65" s="54" t="s">
        <v>51</v>
      </c>
      <c r="D65" s="251" t="s">
        <v>91</v>
      </c>
      <c r="E65" s="219"/>
      <c r="F65" s="219"/>
      <c r="G65" s="220"/>
      <c r="H65" s="56">
        <v>50000</v>
      </c>
      <c r="I65" s="43">
        <v>230105.38</v>
      </c>
      <c r="J65" s="63">
        <f>I65/H65*100</f>
        <v>460.21076</v>
      </c>
    </row>
    <row r="66" spans="1:10" ht="12.75">
      <c r="A66" s="42"/>
      <c r="B66" s="42"/>
      <c r="C66" s="54"/>
      <c r="D66" s="251"/>
      <c r="E66" s="219"/>
      <c r="F66" s="219"/>
      <c r="G66" s="220"/>
      <c r="H66" s="56"/>
      <c r="I66" s="43"/>
      <c r="J66" s="63"/>
    </row>
    <row r="67" spans="1:10" ht="12.75">
      <c r="A67" s="42"/>
      <c r="B67" s="42"/>
      <c r="C67" s="54" t="s">
        <v>92</v>
      </c>
      <c r="D67" s="242" t="s">
        <v>93</v>
      </c>
      <c r="E67" s="229"/>
      <c r="F67" s="229"/>
      <c r="G67" s="230"/>
      <c r="H67" s="71">
        <v>14000</v>
      </c>
      <c r="I67" s="78">
        <v>17182.72</v>
      </c>
      <c r="J67" s="63">
        <f>I67/H67*100</f>
        <v>122.73371428571429</v>
      </c>
    </row>
    <row r="68" spans="1:10" ht="12.75">
      <c r="A68" s="42"/>
      <c r="B68" s="47"/>
      <c r="C68" s="31" t="s">
        <v>35</v>
      </c>
      <c r="D68" s="243" t="s">
        <v>94</v>
      </c>
      <c r="E68" s="243"/>
      <c r="F68" s="243"/>
      <c r="G68" s="243"/>
      <c r="H68" s="77">
        <v>1000</v>
      </c>
      <c r="I68" s="84">
        <v>6610.04</v>
      </c>
      <c r="J68" s="64">
        <f>I68/H68*100</f>
        <v>661.004</v>
      </c>
    </row>
    <row r="69" spans="1:10" ht="12.75">
      <c r="A69" s="42"/>
      <c r="B69" s="42"/>
      <c r="C69" s="54"/>
      <c r="D69" s="3"/>
      <c r="E69" s="4"/>
      <c r="F69" s="4"/>
      <c r="G69" s="38"/>
      <c r="H69" s="71"/>
      <c r="I69" s="78"/>
      <c r="J69" s="64"/>
    </row>
    <row r="70" spans="1:10" ht="12.75">
      <c r="A70" s="42"/>
      <c r="B70" s="42" t="s">
        <v>183</v>
      </c>
      <c r="C70" s="54"/>
      <c r="D70" s="285" t="s">
        <v>191</v>
      </c>
      <c r="E70" s="286"/>
      <c r="F70" s="286"/>
      <c r="G70" s="287"/>
      <c r="H70" s="71">
        <f>H71</f>
        <v>10181</v>
      </c>
      <c r="I70" s="78">
        <f>I71</f>
        <v>9121.8</v>
      </c>
      <c r="J70" s="63">
        <v>0</v>
      </c>
    </row>
    <row r="71" spans="1:10" ht="33" customHeight="1">
      <c r="A71" s="42"/>
      <c r="B71" s="42"/>
      <c r="C71" s="54">
        <v>2010</v>
      </c>
      <c r="D71" s="285" t="s">
        <v>74</v>
      </c>
      <c r="E71" s="286"/>
      <c r="F71" s="286"/>
      <c r="G71" s="287"/>
      <c r="H71" s="71">
        <v>10181</v>
      </c>
      <c r="I71" s="78">
        <v>9121.8</v>
      </c>
      <c r="J71" s="63">
        <v>0</v>
      </c>
    </row>
    <row r="72" spans="1:10" ht="12.75">
      <c r="A72" s="42"/>
      <c r="B72" s="42"/>
      <c r="C72" s="54"/>
      <c r="D72" s="3"/>
      <c r="E72" s="4"/>
      <c r="F72" s="4"/>
      <c r="G72" s="38"/>
      <c r="H72" s="71"/>
      <c r="I72" s="78"/>
      <c r="J72" s="63"/>
    </row>
    <row r="73" spans="1:10" ht="12.75">
      <c r="A73" s="42"/>
      <c r="B73" s="42" t="s">
        <v>95</v>
      </c>
      <c r="C73" s="54"/>
      <c r="D73" s="242" t="s">
        <v>52</v>
      </c>
      <c r="E73" s="229"/>
      <c r="F73" s="229"/>
      <c r="G73" s="230"/>
      <c r="H73" s="56">
        <f>H74</f>
        <v>10144</v>
      </c>
      <c r="I73" s="43">
        <f>I74</f>
        <v>10144</v>
      </c>
      <c r="J73" s="63">
        <v>0</v>
      </c>
    </row>
    <row r="74" spans="1:10" ht="12.75">
      <c r="A74" s="42"/>
      <c r="B74" s="42"/>
      <c r="C74" s="54">
        <v>2700</v>
      </c>
      <c r="D74" s="251" t="s">
        <v>96</v>
      </c>
      <c r="E74" s="219"/>
      <c r="F74" s="219"/>
      <c r="G74" s="220"/>
      <c r="H74" s="71">
        <v>10144</v>
      </c>
      <c r="I74" s="78">
        <v>10144</v>
      </c>
      <c r="J74" s="63">
        <v>0</v>
      </c>
    </row>
    <row r="75" spans="1:10" ht="12.75">
      <c r="A75" s="42"/>
      <c r="B75" s="42"/>
      <c r="C75" s="54"/>
      <c r="D75" s="251"/>
      <c r="E75" s="219"/>
      <c r="F75" s="219"/>
      <c r="G75" s="220"/>
      <c r="H75" s="71"/>
      <c r="I75" s="78"/>
      <c r="J75" s="63"/>
    </row>
    <row r="76" spans="1:10" ht="9.75" customHeight="1">
      <c r="A76" s="42"/>
      <c r="B76" s="42"/>
      <c r="C76" s="54"/>
      <c r="D76" s="251"/>
      <c r="E76" s="219"/>
      <c r="F76" s="219"/>
      <c r="G76" s="220"/>
      <c r="H76" s="71"/>
      <c r="I76" s="78"/>
      <c r="J76" s="63"/>
    </row>
    <row r="77" spans="1:10" ht="12.75">
      <c r="A77" s="102"/>
      <c r="B77" s="102"/>
      <c r="C77" s="111"/>
      <c r="D77" s="17"/>
      <c r="E77" s="18"/>
      <c r="F77" s="18"/>
      <c r="G77" s="44"/>
      <c r="H77" s="73"/>
      <c r="I77" s="129"/>
      <c r="J77" s="66"/>
    </row>
    <row r="78" spans="1:10" ht="37.5" customHeight="1">
      <c r="A78" s="103" t="s">
        <v>97</v>
      </c>
      <c r="B78" s="103"/>
      <c r="C78" s="107"/>
      <c r="D78" s="307" t="s">
        <v>98</v>
      </c>
      <c r="E78" s="278"/>
      <c r="F78" s="278"/>
      <c r="G78" s="279"/>
      <c r="H78" s="123">
        <f>H80+H86+H91</f>
        <v>67198</v>
      </c>
      <c r="I78" s="97">
        <f>I80+I86+I91</f>
        <v>52116</v>
      </c>
      <c r="J78" s="139">
        <f>I78/H78*100</f>
        <v>77.55587963927498</v>
      </c>
    </row>
    <row r="79" spans="1:10" ht="6.75" customHeight="1">
      <c r="A79" s="32"/>
      <c r="B79" s="40"/>
      <c r="C79" s="112"/>
      <c r="D79" s="10"/>
      <c r="E79" s="11"/>
      <c r="F79" s="11"/>
      <c r="G79" s="60"/>
      <c r="H79" s="82"/>
      <c r="I79" s="78"/>
      <c r="J79" s="63"/>
    </row>
    <row r="80" spans="1:10" ht="12.75">
      <c r="A80" s="23"/>
      <c r="B80" s="42" t="s">
        <v>99</v>
      </c>
      <c r="C80" s="54"/>
      <c r="D80" s="251" t="s">
        <v>100</v>
      </c>
      <c r="E80" s="219"/>
      <c r="F80" s="219"/>
      <c r="G80" s="220"/>
      <c r="H80" s="56">
        <f>H82</f>
        <v>2229</v>
      </c>
      <c r="I80" s="43">
        <f>I82</f>
        <v>2229</v>
      </c>
      <c r="J80" s="63">
        <f>I80/H80*100</f>
        <v>100</v>
      </c>
    </row>
    <row r="81" spans="1:10" ht="12.75">
      <c r="A81" s="23"/>
      <c r="B81" s="42"/>
      <c r="C81" s="54"/>
      <c r="D81" s="251"/>
      <c r="E81" s="219"/>
      <c r="F81" s="219"/>
      <c r="G81" s="220"/>
      <c r="H81" s="71"/>
      <c r="I81" s="78"/>
      <c r="J81" s="63"/>
    </row>
    <row r="82" spans="1:10" ht="12.75">
      <c r="A82" s="23"/>
      <c r="B82" s="42"/>
      <c r="C82" s="54">
        <v>2010</v>
      </c>
      <c r="D82" s="227" t="s">
        <v>74</v>
      </c>
      <c r="E82" s="228"/>
      <c r="F82" s="228"/>
      <c r="G82" s="237"/>
      <c r="H82" s="71">
        <v>2229</v>
      </c>
      <c r="I82" s="78">
        <v>2229</v>
      </c>
      <c r="J82" s="63">
        <f>I82/H82*100</f>
        <v>100</v>
      </c>
    </row>
    <row r="83" spans="1:10" ht="12.75">
      <c r="A83" s="23"/>
      <c r="B83" s="42"/>
      <c r="C83" s="54"/>
      <c r="D83" s="227"/>
      <c r="E83" s="228"/>
      <c r="F83" s="228"/>
      <c r="G83" s="237"/>
      <c r="H83" s="71"/>
      <c r="I83" s="78"/>
      <c r="J83" s="63"/>
    </row>
    <row r="84" spans="1:10" ht="8.25" customHeight="1">
      <c r="A84" s="23"/>
      <c r="B84" s="42"/>
      <c r="C84" s="54"/>
      <c r="D84" s="227"/>
      <c r="E84" s="228"/>
      <c r="F84" s="228"/>
      <c r="G84" s="237"/>
      <c r="H84" s="71"/>
      <c r="I84" s="78"/>
      <c r="J84" s="63"/>
    </row>
    <row r="85" spans="1:10" ht="10.5" customHeight="1">
      <c r="A85" s="23"/>
      <c r="B85" s="42"/>
      <c r="C85" s="54"/>
      <c r="D85" s="89"/>
      <c r="E85" s="25"/>
      <c r="F85" s="25"/>
      <c r="G85" s="26"/>
      <c r="H85" s="71"/>
      <c r="I85" s="78"/>
      <c r="J85" s="63"/>
    </row>
    <row r="86" spans="1:10" ht="12.75">
      <c r="A86" s="177"/>
      <c r="B86" s="142" t="s">
        <v>170</v>
      </c>
      <c r="C86" s="178"/>
      <c r="D86" s="348" t="s">
        <v>190</v>
      </c>
      <c r="E86" s="308"/>
      <c r="F86" s="308"/>
      <c r="G86" s="349"/>
      <c r="H86" s="75">
        <f>H87</f>
        <v>27580</v>
      </c>
      <c r="I86" s="176">
        <f>I87</f>
        <v>27445</v>
      </c>
      <c r="J86" s="175">
        <f>I86/H86*100</f>
        <v>99.51051486584481</v>
      </c>
    </row>
    <row r="87" spans="1:10" ht="12.75">
      <c r="A87" s="23"/>
      <c r="B87" s="42"/>
      <c r="C87" s="54">
        <v>2010</v>
      </c>
      <c r="D87" s="227" t="s">
        <v>74</v>
      </c>
      <c r="E87" s="228"/>
      <c r="F87" s="228"/>
      <c r="G87" s="237"/>
      <c r="H87" s="71">
        <v>27580</v>
      </c>
      <c r="I87" s="78">
        <v>27445</v>
      </c>
      <c r="J87" s="63">
        <f>I86/H86*100</f>
        <v>99.51051486584481</v>
      </c>
    </row>
    <row r="88" spans="1:10" ht="11.25" customHeight="1">
      <c r="A88" s="23"/>
      <c r="B88" s="42"/>
      <c r="C88" s="54"/>
      <c r="D88" s="227"/>
      <c r="E88" s="228"/>
      <c r="F88" s="228"/>
      <c r="G88" s="237"/>
      <c r="H88" s="71"/>
      <c r="I88" s="78"/>
      <c r="J88" s="63"/>
    </row>
    <row r="89" spans="1:10" ht="9" customHeight="1">
      <c r="A89" s="23"/>
      <c r="B89" s="42"/>
      <c r="C89" s="54"/>
      <c r="D89" s="227"/>
      <c r="E89" s="228"/>
      <c r="F89" s="228"/>
      <c r="G89" s="237"/>
      <c r="H89" s="71"/>
      <c r="I89" s="78"/>
      <c r="J89" s="63"/>
    </row>
    <row r="90" spans="1:10" ht="9" customHeight="1">
      <c r="A90" s="23"/>
      <c r="B90" s="42"/>
      <c r="C90" s="54"/>
      <c r="D90" s="227"/>
      <c r="E90" s="228"/>
      <c r="F90" s="228"/>
      <c r="G90" s="237"/>
      <c r="H90" s="71"/>
      <c r="I90" s="78"/>
      <c r="J90" s="63"/>
    </row>
    <row r="91" spans="1:10" ht="35.25" customHeight="1">
      <c r="A91" s="23"/>
      <c r="B91" s="42" t="s">
        <v>202</v>
      </c>
      <c r="C91" s="54"/>
      <c r="D91" s="227" t="s">
        <v>203</v>
      </c>
      <c r="E91" s="228"/>
      <c r="F91" s="228"/>
      <c r="G91" s="237"/>
      <c r="H91" s="71">
        <f>H92</f>
        <v>37389</v>
      </c>
      <c r="I91" s="78">
        <f>I92</f>
        <v>22442</v>
      </c>
      <c r="J91" s="63">
        <f>I91/H91*100</f>
        <v>60.02300141752922</v>
      </c>
    </row>
    <row r="92" spans="1:10" ht="35.25" customHeight="1">
      <c r="A92" s="23"/>
      <c r="B92" s="42"/>
      <c r="C92" s="54">
        <v>2010</v>
      </c>
      <c r="D92" s="227" t="s">
        <v>74</v>
      </c>
      <c r="E92" s="228"/>
      <c r="F92" s="228"/>
      <c r="G92" s="237"/>
      <c r="H92" s="71">
        <v>37389</v>
      </c>
      <c r="I92" s="78">
        <v>22442</v>
      </c>
      <c r="J92" s="63">
        <f>I91/H91*100</f>
        <v>60.02300141752922</v>
      </c>
    </row>
    <row r="93" spans="1:10" ht="9.75" customHeight="1">
      <c r="A93" s="33"/>
      <c r="B93" s="102"/>
      <c r="C93" s="111"/>
      <c r="D93" s="167"/>
      <c r="E93" s="164"/>
      <c r="F93" s="164"/>
      <c r="G93" s="165"/>
      <c r="H93" s="73"/>
      <c r="I93" s="129"/>
      <c r="J93" s="66"/>
    </row>
    <row r="94" spans="1:10" ht="12.75">
      <c r="A94" s="290" t="s">
        <v>101</v>
      </c>
      <c r="B94" s="290"/>
      <c r="C94" s="292"/>
      <c r="D94" s="352" t="s">
        <v>47</v>
      </c>
      <c r="E94" s="353"/>
      <c r="F94" s="353"/>
      <c r="G94" s="354"/>
      <c r="H94" s="319">
        <f>H97</f>
        <v>20000</v>
      </c>
      <c r="I94" s="326">
        <f>I97</f>
        <v>21117.050000000003</v>
      </c>
      <c r="J94" s="254">
        <f>I94/H94*100</f>
        <v>105.58525</v>
      </c>
    </row>
    <row r="95" spans="1:10" ht="12.75">
      <c r="A95" s="350"/>
      <c r="B95" s="350"/>
      <c r="C95" s="351"/>
      <c r="D95" s="355"/>
      <c r="E95" s="356"/>
      <c r="F95" s="356"/>
      <c r="G95" s="357"/>
      <c r="H95" s="358"/>
      <c r="I95" s="359"/>
      <c r="J95" s="331"/>
    </row>
    <row r="96" spans="1:10" ht="6" customHeight="1">
      <c r="A96" s="42"/>
      <c r="B96" s="42"/>
      <c r="C96" s="54"/>
      <c r="D96" s="58"/>
      <c r="E96" s="5"/>
      <c r="F96" s="5"/>
      <c r="G96" s="5"/>
      <c r="H96" s="80"/>
      <c r="I96" s="76"/>
      <c r="J96" s="63"/>
    </row>
    <row r="97" spans="1:10" ht="12.75">
      <c r="A97" s="42"/>
      <c r="B97" s="42" t="s">
        <v>102</v>
      </c>
      <c r="C97" s="54"/>
      <c r="D97" s="242" t="s">
        <v>48</v>
      </c>
      <c r="E97" s="229"/>
      <c r="F97" s="229"/>
      <c r="G97" s="229"/>
      <c r="H97" s="174">
        <f>H98</f>
        <v>20000</v>
      </c>
      <c r="I97" s="43">
        <f>I98+I100</f>
        <v>21117.050000000003</v>
      </c>
      <c r="J97" s="63">
        <f>I97/H97*100</f>
        <v>105.58525</v>
      </c>
    </row>
    <row r="98" spans="1:10" ht="12.75">
      <c r="A98" s="42"/>
      <c r="B98" s="42"/>
      <c r="C98" s="54" t="s">
        <v>46</v>
      </c>
      <c r="D98" s="227" t="s">
        <v>103</v>
      </c>
      <c r="E98" s="228"/>
      <c r="F98" s="228"/>
      <c r="G98" s="228"/>
      <c r="H98" s="8">
        <v>20000</v>
      </c>
      <c r="I98" s="78">
        <v>20150.58</v>
      </c>
      <c r="J98" s="63">
        <f>I98/H98*100</f>
        <v>100.75290000000001</v>
      </c>
    </row>
    <row r="99" spans="1:10" ht="9.75" customHeight="1">
      <c r="A99" s="42"/>
      <c r="B99" s="42"/>
      <c r="C99" s="54"/>
      <c r="D99" s="227"/>
      <c r="E99" s="228"/>
      <c r="F99" s="228"/>
      <c r="G99" s="228"/>
      <c r="H99" s="8"/>
      <c r="I99" s="78"/>
      <c r="J99" s="63"/>
    </row>
    <row r="100" spans="1:10" ht="12.75">
      <c r="A100" s="42"/>
      <c r="B100" s="42"/>
      <c r="C100" s="94" t="s">
        <v>35</v>
      </c>
      <c r="D100" s="242" t="s">
        <v>94</v>
      </c>
      <c r="E100" s="243"/>
      <c r="F100" s="243"/>
      <c r="G100" s="243"/>
      <c r="H100" s="8">
        <v>0</v>
      </c>
      <c r="I100" s="78">
        <v>966.47</v>
      </c>
      <c r="J100" s="63">
        <v>0</v>
      </c>
    </row>
    <row r="101" spans="1:10" ht="12.75">
      <c r="A101" s="42"/>
      <c r="B101" s="42"/>
      <c r="C101" s="54"/>
      <c r="D101" s="89"/>
      <c r="E101" s="25"/>
      <c r="F101" s="25"/>
      <c r="G101" s="25"/>
      <c r="H101" s="195"/>
      <c r="I101" s="129"/>
      <c r="J101" s="63"/>
    </row>
    <row r="102" spans="1:10" ht="12.75">
      <c r="A102" s="290" t="s">
        <v>104</v>
      </c>
      <c r="B102" s="310"/>
      <c r="C102" s="313"/>
      <c r="D102" s="316" t="s">
        <v>105</v>
      </c>
      <c r="E102" s="255"/>
      <c r="F102" s="255"/>
      <c r="G102" s="256"/>
      <c r="H102" s="319">
        <f>H106+H111+H123+H138+H147</f>
        <v>23675262</v>
      </c>
      <c r="I102" s="326">
        <f>I106+I111+I123+I138+I147</f>
        <v>23584907.4</v>
      </c>
      <c r="J102" s="328">
        <f>I102/H102*100</f>
        <v>99.61835860570413</v>
      </c>
    </row>
    <row r="103" spans="1:10" ht="12.75">
      <c r="A103" s="291"/>
      <c r="B103" s="311"/>
      <c r="C103" s="314"/>
      <c r="D103" s="317"/>
      <c r="E103" s="257"/>
      <c r="F103" s="257"/>
      <c r="G103" s="258"/>
      <c r="H103" s="320"/>
      <c r="I103" s="325"/>
      <c r="J103" s="329"/>
    </row>
    <row r="104" spans="1:10" ht="21.75" customHeight="1">
      <c r="A104" s="309"/>
      <c r="B104" s="312"/>
      <c r="C104" s="315"/>
      <c r="D104" s="318"/>
      <c r="E104" s="259"/>
      <c r="F104" s="259"/>
      <c r="G104" s="260"/>
      <c r="H104" s="321"/>
      <c r="I104" s="327"/>
      <c r="J104" s="330"/>
    </row>
    <row r="105" spans="1:10" ht="5.25" customHeight="1">
      <c r="A105" s="40"/>
      <c r="B105" s="40"/>
      <c r="C105" s="113"/>
      <c r="D105" s="119"/>
      <c r="E105" s="12"/>
      <c r="F105" s="12"/>
      <c r="G105" s="62"/>
      <c r="H105" s="79"/>
      <c r="I105" s="76"/>
      <c r="J105" s="125"/>
    </row>
    <row r="106" spans="1:10" ht="12.75" customHeight="1">
      <c r="A106" s="42"/>
      <c r="B106" s="42" t="s">
        <v>106</v>
      </c>
      <c r="C106" s="54"/>
      <c r="D106" s="242" t="s">
        <v>13</v>
      </c>
      <c r="E106" s="229"/>
      <c r="F106" s="229"/>
      <c r="G106" s="230"/>
      <c r="H106" s="56">
        <f>H107+H109</f>
        <v>0</v>
      </c>
      <c r="I106" s="43">
        <f>I107+I109</f>
        <v>97.89</v>
      </c>
      <c r="J106" s="63">
        <v>0</v>
      </c>
    </row>
    <row r="107" spans="1:10" ht="12.75">
      <c r="A107" s="42"/>
      <c r="B107" s="42"/>
      <c r="C107" s="54" t="s">
        <v>36</v>
      </c>
      <c r="D107" s="251" t="s">
        <v>107</v>
      </c>
      <c r="E107" s="235"/>
      <c r="F107" s="235"/>
      <c r="G107" s="236"/>
      <c r="H107" s="71">
        <v>0</v>
      </c>
      <c r="I107" s="78">
        <v>91</v>
      </c>
      <c r="J107" s="63">
        <v>0</v>
      </c>
    </row>
    <row r="108" spans="1:10" ht="10.5" customHeight="1">
      <c r="A108" s="42"/>
      <c r="B108" s="42"/>
      <c r="C108" s="54"/>
      <c r="D108" s="251"/>
      <c r="E108" s="235"/>
      <c r="F108" s="235"/>
      <c r="G108" s="236"/>
      <c r="H108" s="71"/>
      <c r="I108" s="78"/>
      <c r="J108" s="63"/>
    </row>
    <row r="109" spans="1:10" ht="15" customHeight="1">
      <c r="A109" s="102"/>
      <c r="B109" s="102"/>
      <c r="C109" s="111" t="s">
        <v>25</v>
      </c>
      <c r="D109" s="341" t="s">
        <v>108</v>
      </c>
      <c r="E109" s="360"/>
      <c r="F109" s="360"/>
      <c r="G109" s="361"/>
      <c r="H109" s="73">
        <v>0</v>
      </c>
      <c r="I109" s="129">
        <v>6.89</v>
      </c>
      <c r="J109" s="66">
        <v>0</v>
      </c>
    </row>
    <row r="110" spans="1:10" ht="10.5" customHeight="1">
      <c r="A110" s="40"/>
      <c r="B110" s="40"/>
      <c r="C110" s="112"/>
      <c r="D110" s="196"/>
      <c r="E110" s="197"/>
      <c r="F110" s="197"/>
      <c r="G110" s="198"/>
      <c r="H110" s="82"/>
      <c r="I110" s="76"/>
      <c r="J110" s="68"/>
    </row>
    <row r="111" spans="1:10" ht="12.75">
      <c r="A111" s="42"/>
      <c r="B111" s="42" t="s">
        <v>109</v>
      </c>
      <c r="C111" s="98"/>
      <c r="D111" s="322" t="s">
        <v>110</v>
      </c>
      <c r="E111" s="225"/>
      <c r="F111" s="225"/>
      <c r="G111" s="226"/>
      <c r="H111" s="56">
        <f>H113+H114+H115+H116+H117+H119+H120</f>
        <v>3148200</v>
      </c>
      <c r="I111" s="43">
        <f>I113+I114+I115+I116+I117+I119+I120+I118</f>
        <v>2945750.5300000003</v>
      </c>
      <c r="J111" s="63">
        <f aca="true" t="shared" si="1" ref="J111:J167">I111/H111*100</f>
        <v>93.56935804586749</v>
      </c>
    </row>
    <row r="112" spans="1:10" ht="22.5" customHeight="1">
      <c r="A112" s="42"/>
      <c r="B112" s="42"/>
      <c r="C112" s="98"/>
      <c r="D112" s="322"/>
      <c r="E112" s="225"/>
      <c r="F112" s="225"/>
      <c r="G112" s="226"/>
      <c r="H112" s="71"/>
      <c r="I112" s="78"/>
      <c r="J112" s="63"/>
    </row>
    <row r="113" spans="1:10" ht="12.75">
      <c r="A113" s="42"/>
      <c r="B113" s="42"/>
      <c r="C113" s="98" t="s">
        <v>18</v>
      </c>
      <c r="D113" s="305" t="s">
        <v>111</v>
      </c>
      <c r="E113" s="223"/>
      <c r="F113" s="223"/>
      <c r="G113" s="224"/>
      <c r="H113" s="71">
        <v>2250000</v>
      </c>
      <c r="I113" s="78">
        <v>2330533.77</v>
      </c>
      <c r="J113" s="63">
        <f t="shared" si="1"/>
        <v>103.57927866666668</v>
      </c>
    </row>
    <row r="114" spans="1:10" ht="12.75">
      <c r="A114" s="42"/>
      <c r="B114" s="42"/>
      <c r="C114" s="98" t="s">
        <v>19</v>
      </c>
      <c r="D114" s="305" t="s">
        <v>112</v>
      </c>
      <c r="E114" s="231"/>
      <c r="F114" s="231"/>
      <c r="G114" s="232"/>
      <c r="H114" s="71">
        <v>23700</v>
      </c>
      <c r="I114" s="78">
        <v>25019.9</v>
      </c>
      <c r="J114" s="63">
        <f t="shared" si="1"/>
        <v>105.5691983122363</v>
      </c>
    </row>
    <row r="115" spans="1:10" ht="12.75">
      <c r="A115" s="42"/>
      <c r="B115" s="42"/>
      <c r="C115" s="98" t="s">
        <v>20</v>
      </c>
      <c r="D115" s="242" t="s">
        <v>113</v>
      </c>
      <c r="E115" s="229"/>
      <c r="F115" s="229"/>
      <c r="G115" s="230"/>
      <c r="H115" s="71">
        <v>80000</v>
      </c>
      <c r="I115" s="78">
        <v>74583</v>
      </c>
      <c r="J115" s="63">
        <f t="shared" si="1"/>
        <v>93.22875</v>
      </c>
    </row>
    <row r="116" spans="1:10" ht="12.75">
      <c r="A116" s="42"/>
      <c r="B116" s="42"/>
      <c r="C116" s="54" t="s">
        <v>21</v>
      </c>
      <c r="D116" s="242" t="s">
        <v>114</v>
      </c>
      <c r="E116" s="229"/>
      <c r="F116" s="229"/>
      <c r="G116" s="230"/>
      <c r="H116" s="71">
        <v>39500</v>
      </c>
      <c r="I116" s="78">
        <v>39797</v>
      </c>
      <c r="J116" s="63">
        <f t="shared" si="1"/>
        <v>100.75189873417723</v>
      </c>
    </row>
    <row r="117" spans="1:10" ht="12.75">
      <c r="A117" s="42"/>
      <c r="B117" s="42"/>
      <c r="C117" s="54" t="s">
        <v>24</v>
      </c>
      <c r="D117" s="242" t="s">
        <v>115</v>
      </c>
      <c r="E117" s="229"/>
      <c r="F117" s="229"/>
      <c r="G117" s="230"/>
      <c r="H117" s="71">
        <v>350000</v>
      </c>
      <c r="I117" s="78">
        <v>102938.34</v>
      </c>
      <c r="J117" s="63">
        <f t="shared" si="1"/>
        <v>29.410954285714286</v>
      </c>
    </row>
    <row r="118" spans="1:10" ht="23.25" customHeight="1">
      <c r="A118" s="42"/>
      <c r="B118" s="42"/>
      <c r="C118" s="94" t="s">
        <v>51</v>
      </c>
      <c r="D118" s="285" t="s">
        <v>91</v>
      </c>
      <c r="E118" s="286"/>
      <c r="F118" s="286"/>
      <c r="G118" s="287"/>
      <c r="H118" s="71">
        <v>0</v>
      </c>
      <c r="I118" s="78">
        <v>1162.66</v>
      </c>
      <c r="J118" s="63">
        <v>0</v>
      </c>
    </row>
    <row r="119" spans="1:10" ht="12.75">
      <c r="A119" s="42"/>
      <c r="B119" s="42"/>
      <c r="C119" s="54" t="s">
        <v>25</v>
      </c>
      <c r="D119" s="227" t="s">
        <v>108</v>
      </c>
      <c r="E119" s="228"/>
      <c r="F119" s="228"/>
      <c r="G119" s="237"/>
      <c r="H119" s="71">
        <v>5000</v>
      </c>
      <c r="I119" s="78">
        <v>5916.16</v>
      </c>
      <c r="J119" s="63">
        <f t="shared" si="1"/>
        <v>118.3232</v>
      </c>
    </row>
    <row r="120" spans="1:10" ht="12.75">
      <c r="A120" s="42"/>
      <c r="B120" s="42"/>
      <c r="C120" s="54">
        <v>2680</v>
      </c>
      <c r="D120" s="251" t="s">
        <v>116</v>
      </c>
      <c r="E120" s="219"/>
      <c r="F120" s="219"/>
      <c r="G120" s="220"/>
      <c r="H120" s="71">
        <v>400000</v>
      </c>
      <c r="I120" s="78">
        <v>365799.7</v>
      </c>
      <c r="J120" s="63">
        <f t="shared" si="1"/>
        <v>91.449925</v>
      </c>
    </row>
    <row r="121" spans="1:10" ht="12.75">
      <c r="A121" s="42"/>
      <c r="B121" s="42"/>
      <c r="C121" s="54"/>
      <c r="D121" s="251"/>
      <c r="E121" s="219"/>
      <c r="F121" s="219"/>
      <c r="G121" s="220"/>
      <c r="H121" s="71"/>
      <c r="I121" s="78"/>
      <c r="J121" s="63"/>
    </row>
    <row r="122" spans="1:10" ht="12.75">
      <c r="A122" s="42"/>
      <c r="B122" s="42"/>
      <c r="C122" s="54"/>
      <c r="D122" s="88"/>
      <c r="E122" s="27"/>
      <c r="F122" s="27"/>
      <c r="G122" s="28"/>
      <c r="H122" s="71"/>
      <c r="I122" s="78"/>
      <c r="J122" s="63"/>
    </row>
    <row r="123" spans="1:10" ht="12.75">
      <c r="A123" s="42"/>
      <c r="B123" s="42" t="s">
        <v>117</v>
      </c>
      <c r="C123" s="54"/>
      <c r="D123" s="227" t="s">
        <v>118</v>
      </c>
      <c r="E123" s="228"/>
      <c r="F123" s="228"/>
      <c r="G123" s="237"/>
      <c r="H123" s="56">
        <f>H126+H127+H128+H129+H130+H131+H132+H133+H134+H135</f>
        <v>4144900</v>
      </c>
      <c r="I123" s="43">
        <f>I126+I127+I128+I129+I130+I131+I132+I133+I134+I135</f>
        <v>4464601.45</v>
      </c>
      <c r="J123" s="63">
        <f t="shared" si="1"/>
        <v>107.7131281816208</v>
      </c>
    </row>
    <row r="124" spans="1:10" ht="12.75">
      <c r="A124" s="42"/>
      <c r="B124" s="42"/>
      <c r="C124" s="54"/>
      <c r="D124" s="227"/>
      <c r="E124" s="228"/>
      <c r="F124" s="228"/>
      <c r="G124" s="237"/>
      <c r="H124" s="71"/>
      <c r="I124" s="78"/>
      <c r="J124" s="63"/>
    </row>
    <row r="125" spans="1:10" ht="21.75" customHeight="1">
      <c r="A125" s="42"/>
      <c r="B125" s="42"/>
      <c r="C125" s="54"/>
      <c r="D125" s="227"/>
      <c r="E125" s="228"/>
      <c r="F125" s="228"/>
      <c r="G125" s="237"/>
      <c r="H125" s="71"/>
      <c r="I125" s="78"/>
      <c r="J125" s="63"/>
    </row>
    <row r="126" spans="1:10" ht="12.75">
      <c r="A126" s="42"/>
      <c r="B126" s="42"/>
      <c r="C126" s="54" t="s">
        <v>18</v>
      </c>
      <c r="D126" s="251" t="s">
        <v>111</v>
      </c>
      <c r="E126" s="219"/>
      <c r="F126" s="219"/>
      <c r="G126" s="220"/>
      <c r="H126" s="71">
        <v>2550000</v>
      </c>
      <c r="I126" s="78">
        <v>2715507.97</v>
      </c>
      <c r="J126" s="63">
        <f t="shared" si="1"/>
        <v>106.49050862745099</v>
      </c>
    </row>
    <row r="127" spans="1:10" ht="12.75">
      <c r="A127" s="42"/>
      <c r="B127" s="42"/>
      <c r="C127" s="54" t="s">
        <v>19</v>
      </c>
      <c r="D127" s="251" t="s">
        <v>112</v>
      </c>
      <c r="E127" s="219"/>
      <c r="F127" s="219"/>
      <c r="G127" s="220"/>
      <c r="H127" s="71">
        <v>120000</v>
      </c>
      <c r="I127" s="78">
        <v>115809.08</v>
      </c>
      <c r="J127" s="63">
        <f t="shared" si="1"/>
        <v>96.50756666666666</v>
      </c>
    </row>
    <row r="128" spans="1:10" ht="12.75">
      <c r="A128" s="42"/>
      <c r="B128" s="42"/>
      <c r="C128" s="54" t="s">
        <v>20</v>
      </c>
      <c r="D128" s="251" t="s">
        <v>113</v>
      </c>
      <c r="E128" s="235"/>
      <c r="F128" s="235"/>
      <c r="G128" s="236"/>
      <c r="H128" s="71">
        <v>2700</v>
      </c>
      <c r="I128" s="78">
        <v>2549.7</v>
      </c>
      <c r="J128" s="63">
        <f t="shared" si="1"/>
        <v>94.43333333333332</v>
      </c>
    </row>
    <row r="129" spans="1:10" ht="12.75">
      <c r="A129" s="42"/>
      <c r="B129" s="42"/>
      <c r="C129" s="54" t="s">
        <v>21</v>
      </c>
      <c r="D129" s="251" t="s">
        <v>114</v>
      </c>
      <c r="E129" s="219"/>
      <c r="F129" s="219"/>
      <c r="G129" s="220"/>
      <c r="H129" s="71">
        <v>62500</v>
      </c>
      <c r="I129" s="78">
        <v>73955</v>
      </c>
      <c r="J129" s="63">
        <f t="shared" si="1"/>
        <v>118.32800000000002</v>
      </c>
    </row>
    <row r="130" spans="1:10" ht="12.75">
      <c r="A130" s="23"/>
      <c r="B130" s="42"/>
      <c r="C130" s="54" t="s">
        <v>22</v>
      </c>
      <c r="D130" s="251" t="s">
        <v>119</v>
      </c>
      <c r="E130" s="235"/>
      <c r="F130" s="235"/>
      <c r="G130" s="236"/>
      <c r="H130" s="71">
        <v>70000</v>
      </c>
      <c r="I130" s="78">
        <v>136819.54</v>
      </c>
      <c r="J130" s="64">
        <f t="shared" si="1"/>
        <v>195.45648571428572</v>
      </c>
    </row>
    <row r="131" spans="1:10" ht="12.75">
      <c r="A131" s="42"/>
      <c r="B131" s="42"/>
      <c r="C131" s="54" t="s">
        <v>23</v>
      </c>
      <c r="D131" s="251" t="s">
        <v>120</v>
      </c>
      <c r="E131" s="235"/>
      <c r="F131" s="235"/>
      <c r="G131" s="236"/>
      <c r="H131" s="71">
        <v>14200</v>
      </c>
      <c r="I131" s="78">
        <v>14244</v>
      </c>
      <c r="J131" s="63">
        <f t="shared" si="1"/>
        <v>100.30985915492958</v>
      </c>
    </row>
    <row r="132" spans="1:10" ht="12.75">
      <c r="A132" s="42"/>
      <c r="B132" s="47"/>
      <c r="C132" s="31" t="s">
        <v>39</v>
      </c>
      <c r="D132" s="235" t="s">
        <v>121</v>
      </c>
      <c r="E132" s="235"/>
      <c r="F132" s="235"/>
      <c r="G132" s="235"/>
      <c r="H132" s="77">
        <v>25500</v>
      </c>
      <c r="I132" s="78">
        <v>35708.25</v>
      </c>
      <c r="J132" s="64">
        <f t="shared" si="1"/>
        <v>140.03235294117647</v>
      </c>
    </row>
    <row r="133" spans="1:10" ht="12.75">
      <c r="A133" s="42"/>
      <c r="B133" s="42"/>
      <c r="C133" s="94" t="s">
        <v>24</v>
      </c>
      <c r="D133" s="251" t="s">
        <v>115</v>
      </c>
      <c r="E133" s="219"/>
      <c r="F133" s="219"/>
      <c r="G133" s="220"/>
      <c r="H133" s="71">
        <v>1200000</v>
      </c>
      <c r="I133" s="78">
        <v>1251590.96</v>
      </c>
      <c r="J133" s="63">
        <f t="shared" si="1"/>
        <v>104.29924666666666</v>
      </c>
    </row>
    <row r="134" spans="1:10" ht="12.75">
      <c r="A134" s="42"/>
      <c r="B134" s="42"/>
      <c r="C134" s="94" t="s">
        <v>25</v>
      </c>
      <c r="D134" s="251" t="s">
        <v>108</v>
      </c>
      <c r="E134" s="235"/>
      <c r="F134" s="235"/>
      <c r="G134" s="236"/>
      <c r="H134" s="71">
        <v>18000</v>
      </c>
      <c r="I134" s="78">
        <v>21737.65</v>
      </c>
      <c r="J134" s="63">
        <f t="shared" si="1"/>
        <v>120.76472222222223</v>
      </c>
    </row>
    <row r="135" spans="1:10" ht="12.75">
      <c r="A135" s="42"/>
      <c r="B135" s="42"/>
      <c r="C135" s="54">
        <v>2680</v>
      </c>
      <c r="D135" s="251" t="s">
        <v>116</v>
      </c>
      <c r="E135" s="219"/>
      <c r="F135" s="219"/>
      <c r="G135" s="220"/>
      <c r="H135" s="71">
        <v>82000</v>
      </c>
      <c r="I135" s="78">
        <v>96679.3</v>
      </c>
      <c r="J135" s="63">
        <f t="shared" si="1"/>
        <v>117.90158536585366</v>
      </c>
    </row>
    <row r="136" spans="1:10" ht="11.25" customHeight="1">
      <c r="A136" s="42"/>
      <c r="B136" s="42"/>
      <c r="C136" s="54"/>
      <c r="D136" s="251"/>
      <c r="E136" s="219"/>
      <c r="F136" s="219"/>
      <c r="G136" s="220"/>
      <c r="H136" s="71"/>
      <c r="I136" s="78"/>
      <c r="J136" s="63"/>
    </row>
    <row r="137" spans="1:10" ht="8.25" customHeight="1">
      <c r="A137" s="42"/>
      <c r="B137" s="47"/>
      <c r="C137" s="31"/>
      <c r="D137" s="27"/>
      <c r="E137" s="27"/>
      <c r="F137" s="27"/>
      <c r="G137" s="27"/>
      <c r="H137" s="77"/>
      <c r="I137" s="84"/>
      <c r="J137" s="64"/>
    </row>
    <row r="138" spans="1:10" ht="12.75">
      <c r="A138" s="42"/>
      <c r="B138" s="42" t="s">
        <v>122</v>
      </c>
      <c r="C138" s="54"/>
      <c r="D138" s="251" t="s">
        <v>192</v>
      </c>
      <c r="E138" s="219"/>
      <c r="F138" s="219"/>
      <c r="G138" s="220"/>
      <c r="H138" s="56">
        <f>H140+H141+H142+H145</f>
        <v>1905150</v>
      </c>
      <c r="I138" s="43">
        <f>I140+I141+I142+I145</f>
        <v>1640303.3699999999</v>
      </c>
      <c r="J138" s="63">
        <f t="shared" si="1"/>
        <v>86.09838437918273</v>
      </c>
    </row>
    <row r="139" spans="1:10" ht="12.75">
      <c r="A139" s="42"/>
      <c r="B139" s="42"/>
      <c r="C139" s="54"/>
      <c r="D139" s="251"/>
      <c r="E139" s="219"/>
      <c r="F139" s="219"/>
      <c r="G139" s="220"/>
      <c r="H139" s="71"/>
      <c r="I139" s="78"/>
      <c r="J139" s="63"/>
    </row>
    <row r="140" spans="1:10" ht="12.75">
      <c r="A140" s="42"/>
      <c r="B140" s="42"/>
      <c r="C140" s="54" t="s">
        <v>26</v>
      </c>
      <c r="D140" s="333" t="s">
        <v>123</v>
      </c>
      <c r="E140" s="249"/>
      <c r="F140" s="249"/>
      <c r="G140" s="250"/>
      <c r="H140" s="71">
        <v>45000</v>
      </c>
      <c r="I140" s="78">
        <v>46528</v>
      </c>
      <c r="J140" s="63">
        <f t="shared" si="1"/>
        <v>103.39555555555555</v>
      </c>
    </row>
    <row r="141" spans="1:10" ht="12.75">
      <c r="A141" s="42"/>
      <c r="B141" s="42"/>
      <c r="C141" s="54" t="s">
        <v>27</v>
      </c>
      <c r="D141" s="251" t="s">
        <v>185</v>
      </c>
      <c r="E141" s="235"/>
      <c r="F141" s="235"/>
      <c r="G141" s="236"/>
      <c r="H141" s="71">
        <v>160000</v>
      </c>
      <c r="I141" s="78">
        <v>223614.94</v>
      </c>
      <c r="J141" s="63">
        <f t="shared" si="1"/>
        <v>139.75933750000002</v>
      </c>
    </row>
    <row r="142" spans="1:10" ht="12.75">
      <c r="A142" s="42"/>
      <c r="B142" s="42"/>
      <c r="C142" s="54" t="s">
        <v>28</v>
      </c>
      <c r="D142" s="227" t="s">
        <v>73</v>
      </c>
      <c r="E142" s="228"/>
      <c r="F142" s="228"/>
      <c r="G142" s="237"/>
      <c r="H142" s="71">
        <v>1695000</v>
      </c>
      <c r="I142" s="78">
        <v>1362541.96</v>
      </c>
      <c r="J142" s="63">
        <f t="shared" si="1"/>
        <v>80.38595634218288</v>
      </c>
    </row>
    <row r="143" spans="1:10" ht="12.75">
      <c r="A143" s="42"/>
      <c r="B143" s="42"/>
      <c r="C143" s="54"/>
      <c r="D143" s="227"/>
      <c r="E143" s="228"/>
      <c r="F143" s="228"/>
      <c r="G143" s="237"/>
      <c r="H143" s="71"/>
      <c r="I143" s="78"/>
      <c r="J143" s="63"/>
    </row>
    <row r="144" spans="1:10" ht="9" customHeight="1">
      <c r="A144" s="42"/>
      <c r="B144" s="42"/>
      <c r="C144" s="54"/>
      <c r="D144" s="227"/>
      <c r="E144" s="228"/>
      <c r="F144" s="228"/>
      <c r="G144" s="237"/>
      <c r="H144" s="71"/>
      <c r="I144" s="78"/>
      <c r="J144" s="63"/>
    </row>
    <row r="145" spans="1:10" ht="10.5" customHeight="1">
      <c r="A145" s="42"/>
      <c r="B145" s="42"/>
      <c r="C145" s="54" t="s">
        <v>25</v>
      </c>
      <c r="D145" s="227" t="s">
        <v>108</v>
      </c>
      <c r="E145" s="228"/>
      <c r="F145" s="228"/>
      <c r="G145" s="237"/>
      <c r="H145" s="71">
        <v>5150</v>
      </c>
      <c r="I145" s="78">
        <v>7618.47</v>
      </c>
      <c r="J145" s="63">
        <f t="shared" si="1"/>
        <v>147.9314563106796</v>
      </c>
    </row>
    <row r="146" spans="1:10" ht="2.25" customHeight="1">
      <c r="A146" s="42"/>
      <c r="B146" s="42"/>
      <c r="C146" s="54"/>
      <c r="D146" s="227"/>
      <c r="E146" s="228"/>
      <c r="F146" s="228"/>
      <c r="G146" s="237"/>
      <c r="H146" s="71"/>
      <c r="I146" s="78"/>
      <c r="J146" s="63"/>
    </row>
    <row r="147" spans="1:10" ht="12.75">
      <c r="A147" s="42"/>
      <c r="B147" s="42" t="s">
        <v>124</v>
      </c>
      <c r="C147" s="54"/>
      <c r="D147" s="251" t="s">
        <v>61</v>
      </c>
      <c r="E147" s="219"/>
      <c r="F147" s="219"/>
      <c r="G147" s="220"/>
      <c r="H147" s="56">
        <f>H149+H150</f>
        <v>14477012</v>
      </c>
      <c r="I147" s="43">
        <f>I149+I150</f>
        <v>14534154.16</v>
      </c>
      <c r="J147" s="63">
        <f t="shared" si="1"/>
        <v>100.39470962654448</v>
      </c>
    </row>
    <row r="148" spans="1:10" ht="12.75">
      <c r="A148" s="42"/>
      <c r="B148" s="42"/>
      <c r="C148" s="54"/>
      <c r="D148" s="251"/>
      <c r="E148" s="219"/>
      <c r="F148" s="219"/>
      <c r="G148" s="220"/>
      <c r="H148" s="71"/>
      <c r="I148" s="78"/>
      <c r="J148" s="63"/>
    </row>
    <row r="149" spans="1:10" ht="12.75">
      <c r="A149" s="42"/>
      <c r="B149" s="42"/>
      <c r="C149" s="54" t="s">
        <v>31</v>
      </c>
      <c r="D149" s="333" t="s">
        <v>125</v>
      </c>
      <c r="E149" s="249"/>
      <c r="F149" s="249"/>
      <c r="G149" s="250"/>
      <c r="H149" s="71">
        <v>14328812</v>
      </c>
      <c r="I149" s="78">
        <v>14288827</v>
      </c>
      <c r="J149" s="63">
        <f t="shared" si="1"/>
        <v>99.72094685867886</v>
      </c>
    </row>
    <row r="150" spans="1:10" ht="12.75">
      <c r="A150" s="42"/>
      <c r="B150" s="42"/>
      <c r="C150" s="54" t="s">
        <v>30</v>
      </c>
      <c r="D150" s="333" t="s">
        <v>126</v>
      </c>
      <c r="E150" s="249"/>
      <c r="F150" s="249"/>
      <c r="G150" s="250"/>
      <c r="H150" s="71">
        <v>148200</v>
      </c>
      <c r="I150" s="78">
        <v>245327.16</v>
      </c>
      <c r="J150" s="63">
        <f t="shared" si="1"/>
        <v>165.5378947368421</v>
      </c>
    </row>
    <row r="151" spans="1:10" ht="12.75">
      <c r="A151" s="102"/>
      <c r="B151" s="102"/>
      <c r="C151" s="111"/>
      <c r="D151" s="17"/>
      <c r="E151" s="18"/>
      <c r="F151" s="18"/>
      <c r="G151" s="44"/>
      <c r="H151" s="73"/>
      <c r="I151" s="129"/>
      <c r="J151" s="66"/>
    </row>
    <row r="152" spans="1:10" ht="14.25" customHeight="1">
      <c r="A152" s="103" t="s">
        <v>127</v>
      </c>
      <c r="B152" s="103"/>
      <c r="C152" s="107"/>
      <c r="D152" s="275" t="s">
        <v>8</v>
      </c>
      <c r="E152" s="217"/>
      <c r="F152" s="217"/>
      <c r="G152" s="218"/>
      <c r="H152" s="123">
        <f>H156+H158</f>
        <v>8366954</v>
      </c>
      <c r="I152" s="97">
        <f>I156+I158</f>
        <v>8370848.31</v>
      </c>
      <c r="J152" s="139">
        <f t="shared" si="1"/>
        <v>100.04654393940733</v>
      </c>
    </row>
    <row r="153" spans="1:10" ht="8.25" customHeight="1">
      <c r="A153" s="42"/>
      <c r="B153" s="42"/>
      <c r="C153" s="54"/>
      <c r="D153" s="58"/>
      <c r="E153" s="5"/>
      <c r="F153" s="5"/>
      <c r="G153" s="24"/>
      <c r="H153" s="71"/>
      <c r="I153" s="78"/>
      <c r="J153" s="63"/>
    </row>
    <row r="154" spans="1:10" ht="12.75">
      <c r="A154" s="42"/>
      <c r="B154" s="42" t="s">
        <v>128</v>
      </c>
      <c r="C154" s="54"/>
      <c r="D154" s="251" t="s">
        <v>65</v>
      </c>
      <c r="E154" s="219"/>
      <c r="F154" s="219"/>
      <c r="G154" s="220"/>
      <c r="H154" s="56">
        <f>H156</f>
        <v>8281954</v>
      </c>
      <c r="I154" s="43">
        <f>I156</f>
        <v>8281954</v>
      </c>
      <c r="J154" s="63">
        <f t="shared" si="1"/>
        <v>100</v>
      </c>
    </row>
    <row r="155" spans="1:10" ht="12.75">
      <c r="A155" s="42"/>
      <c r="B155" s="42"/>
      <c r="C155" s="54"/>
      <c r="D155" s="251"/>
      <c r="E155" s="219"/>
      <c r="F155" s="219"/>
      <c r="G155" s="220"/>
      <c r="H155" s="71"/>
      <c r="I155" s="78"/>
      <c r="J155" s="63"/>
    </row>
    <row r="156" spans="1:10" ht="12.75">
      <c r="A156" s="42"/>
      <c r="B156" s="42"/>
      <c r="C156" s="54">
        <v>2920</v>
      </c>
      <c r="D156" s="242" t="s">
        <v>129</v>
      </c>
      <c r="E156" s="243"/>
      <c r="F156" s="243"/>
      <c r="G156" s="272"/>
      <c r="H156" s="71">
        <v>8281954</v>
      </c>
      <c r="I156" s="78">
        <v>8281954</v>
      </c>
      <c r="J156" s="63">
        <f t="shared" si="1"/>
        <v>100</v>
      </c>
    </row>
    <row r="157" spans="1:10" ht="8.25" customHeight="1">
      <c r="A157" s="42"/>
      <c r="B157" s="42"/>
      <c r="C157" s="54"/>
      <c r="D157" s="3"/>
      <c r="E157" s="4"/>
      <c r="F157" s="4"/>
      <c r="G157" s="38"/>
      <c r="H157" s="71"/>
      <c r="I157" s="78"/>
      <c r="J157" s="63"/>
    </row>
    <row r="158" spans="1:10" ht="12.75">
      <c r="A158" s="42"/>
      <c r="B158" s="42" t="s">
        <v>130</v>
      </c>
      <c r="C158" s="54"/>
      <c r="D158" s="242" t="s">
        <v>131</v>
      </c>
      <c r="E158" s="229"/>
      <c r="F158" s="229"/>
      <c r="G158" s="230"/>
      <c r="H158" s="56">
        <f>H159</f>
        <v>85000</v>
      </c>
      <c r="I158" s="43">
        <f>I159</f>
        <v>88894.31</v>
      </c>
      <c r="J158" s="63">
        <f t="shared" si="1"/>
        <v>104.58154117647058</v>
      </c>
    </row>
    <row r="159" spans="1:10" ht="12.75">
      <c r="A159" s="42"/>
      <c r="B159" s="42"/>
      <c r="C159" s="54" t="s">
        <v>29</v>
      </c>
      <c r="D159" s="242" t="s">
        <v>59</v>
      </c>
      <c r="E159" s="229"/>
      <c r="F159" s="229"/>
      <c r="G159" s="230"/>
      <c r="H159" s="71">
        <v>85000</v>
      </c>
      <c r="I159" s="78">
        <v>88894.31</v>
      </c>
      <c r="J159" s="63">
        <f t="shared" si="1"/>
        <v>104.58154117647058</v>
      </c>
    </row>
    <row r="160" spans="1:10" ht="12.75">
      <c r="A160" s="42"/>
      <c r="B160" s="42"/>
      <c r="C160" s="54"/>
      <c r="D160" s="3"/>
      <c r="E160" s="4"/>
      <c r="F160" s="4"/>
      <c r="G160" s="38"/>
      <c r="H160" s="71"/>
      <c r="I160" s="78"/>
      <c r="J160" s="63"/>
    </row>
    <row r="161" spans="1:10" ht="14.25" customHeight="1">
      <c r="A161" s="132" t="s">
        <v>132</v>
      </c>
      <c r="B161" s="132"/>
      <c r="C161" s="112"/>
      <c r="D161" s="334" t="s">
        <v>14</v>
      </c>
      <c r="E161" s="335"/>
      <c r="F161" s="335"/>
      <c r="G161" s="336"/>
      <c r="H161" s="133">
        <f>H164+H167+H169+H174+H179+H182+H183+H190+H192</f>
        <v>1619546</v>
      </c>
      <c r="I161" s="97">
        <f>I164+I167+I169+I174+I179+I182+I183+I187+I190+I192</f>
        <v>1611271.26</v>
      </c>
      <c r="J161" s="140">
        <f t="shared" si="1"/>
        <v>99.48907039380171</v>
      </c>
    </row>
    <row r="162" spans="1:10" ht="9.75" customHeight="1">
      <c r="A162" s="40"/>
      <c r="B162" s="40"/>
      <c r="C162" s="135"/>
      <c r="D162" s="10"/>
      <c r="E162" s="11"/>
      <c r="F162" s="11"/>
      <c r="G162" s="60"/>
      <c r="H162" s="82"/>
      <c r="I162" s="76"/>
      <c r="J162" s="69"/>
    </row>
    <row r="163" spans="1:10" ht="12.75">
      <c r="A163" s="42"/>
      <c r="B163" s="42" t="s">
        <v>133</v>
      </c>
      <c r="C163" s="54"/>
      <c r="D163" s="242" t="s">
        <v>17</v>
      </c>
      <c r="E163" s="229"/>
      <c r="F163" s="229"/>
      <c r="G163" s="230"/>
      <c r="H163" s="56">
        <f>H164+H167</f>
        <v>15200</v>
      </c>
      <c r="I163" s="43">
        <f>I164+I167</f>
        <v>21180.67</v>
      </c>
      <c r="J163" s="64">
        <f t="shared" si="1"/>
        <v>139.34651315789472</v>
      </c>
    </row>
    <row r="164" spans="1:10" ht="12.75">
      <c r="A164" s="42"/>
      <c r="B164" s="42"/>
      <c r="C164" s="54" t="s">
        <v>37</v>
      </c>
      <c r="D164" s="251" t="s">
        <v>81</v>
      </c>
      <c r="E164" s="235"/>
      <c r="F164" s="235"/>
      <c r="G164" s="236"/>
      <c r="H164" s="71">
        <v>13000</v>
      </c>
      <c r="I164" s="78">
        <v>19487.87</v>
      </c>
      <c r="J164" s="64">
        <f t="shared" si="1"/>
        <v>149.90669230769228</v>
      </c>
    </row>
    <row r="165" spans="1:10" ht="10.5" customHeight="1">
      <c r="A165" s="42"/>
      <c r="B165" s="42"/>
      <c r="C165" s="54"/>
      <c r="D165" s="251"/>
      <c r="E165" s="235"/>
      <c r="F165" s="235"/>
      <c r="G165" s="236"/>
      <c r="H165" s="71"/>
      <c r="I165" s="78"/>
      <c r="J165" s="64"/>
    </row>
    <row r="166" spans="1:10" ht="20.25" customHeight="1">
      <c r="A166" s="42"/>
      <c r="B166" s="42"/>
      <c r="C166" s="54"/>
      <c r="D166" s="251"/>
      <c r="E166" s="235"/>
      <c r="F166" s="235"/>
      <c r="G166" s="236"/>
      <c r="H166" s="71"/>
      <c r="I166" s="78"/>
      <c r="J166" s="64"/>
    </row>
    <row r="167" spans="1:10" ht="17.25" customHeight="1">
      <c r="A167" s="102"/>
      <c r="B167" s="102"/>
      <c r="C167" s="111" t="s">
        <v>35</v>
      </c>
      <c r="D167" s="362" t="s">
        <v>94</v>
      </c>
      <c r="E167" s="276"/>
      <c r="F167" s="276"/>
      <c r="G167" s="277"/>
      <c r="H167" s="73">
        <v>2200</v>
      </c>
      <c r="I167" s="129">
        <v>1692.8</v>
      </c>
      <c r="J167" s="70">
        <f t="shared" si="1"/>
        <v>76.94545454545454</v>
      </c>
    </row>
    <row r="168" spans="1:10" ht="12.75">
      <c r="A168" s="40"/>
      <c r="B168" s="40" t="s">
        <v>134</v>
      </c>
      <c r="C168" s="112"/>
      <c r="D168" s="306" t="s">
        <v>58</v>
      </c>
      <c r="E168" s="252"/>
      <c r="F168" s="252"/>
      <c r="G168" s="253"/>
      <c r="H168" s="124">
        <f>H169</f>
        <v>28000</v>
      </c>
      <c r="I168" s="130">
        <f>I169</f>
        <v>26266.2</v>
      </c>
      <c r="J168" s="69">
        <f>I168/H168*100</f>
        <v>93.80785714285715</v>
      </c>
    </row>
    <row r="169" spans="1:10" ht="12.75">
      <c r="A169" s="42"/>
      <c r="B169" s="42"/>
      <c r="C169" s="54">
        <v>2310</v>
      </c>
      <c r="D169" s="251" t="s">
        <v>135</v>
      </c>
      <c r="E169" s="219"/>
      <c r="F169" s="219"/>
      <c r="G169" s="220"/>
      <c r="H169" s="71">
        <v>28000</v>
      </c>
      <c r="I169" s="78">
        <v>26266.2</v>
      </c>
      <c r="J169" s="64">
        <f>I169/H169*100</f>
        <v>93.80785714285715</v>
      </c>
    </row>
    <row r="170" spans="1:10" ht="12.75">
      <c r="A170" s="42"/>
      <c r="B170" s="42"/>
      <c r="C170" s="54"/>
      <c r="D170" s="251"/>
      <c r="E170" s="219"/>
      <c r="F170" s="219"/>
      <c r="G170" s="220"/>
      <c r="H170" s="71"/>
      <c r="I170" s="78"/>
      <c r="J170" s="64"/>
    </row>
    <row r="171" spans="1:10" ht="11.25" customHeight="1">
      <c r="A171" s="42"/>
      <c r="B171" s="42"/>
      <c r="C171" s="54"/>
      <c r="D171" s="251"/>
      <c r="E171" s="219"/>
      <c r="F171" s="219"/>
      <c r="G171" s="220"/>
      <c r="H171" s="71"/>
      <c r="I171" s="78"/>
      <c r="J171" s="64"/>
    </row>
    <row r="172" spans="1:10" ht="4.5" customHeight="1">
      <c r="A172" s="42"/>
      <c r="B172" s="42"/>
      <c r="C172" s="54"/>
      <c r="D172" s="58"/>
      <c r="E172" s="5"/>
      <c r="F172" s="5"/>
      <c r="G172" s="24"/>
      <c r="H172" s="71"/>
      <c r="I172" s="78"/>
      <c r="J172" s="64"/>
    </row>
    <row r="173" spans="1:10" ht="12.75">
      <c r="A173" s="42"/>
      <c r="B173" s="42" t="s">
        <v>136</v>
      </c>
      <c r="C173" s="54"/>
      <c r="D173" s="242" t="s">
        <v>50</v>
      </c>
      <c r="E173" s="229"/>
      <c r="F173" s="229"/>
      <c r="G173" s="230"/>
      <c r="H173" s="56">
        <f>H174</f>
        <v>107000</v>
      </c>
      <c r="I173" s="43">
        <f>I174</f>
        <v>105754.34</v>
      </c>
      <c r="J173" s="64">
        <f>I173/H173*100</f>
        <v>98.83583177570094</v>
      </c>
    </row>
    <row r="174" spans="1:10" ht="12.75">
      <c r="A174" s="42"/>
      <c r="B174" s="42"/>
      <c r="C174" s="54">
        <v>2310</v>
      </c>
      <c r="D174" s="251" t="s">
        <v>135</v>
      </c>
      <c r="E174" s="219"/>
      <c r="F174" s="219"/>
      <c r="G174" s="220"/>
      <c r="H174" s="71">
        <v>107000</v>
      </c>
      <c r="I174" s="78">
        <v>105754.34</v>
      </c>
      <c r="J174" s="64">
        <f>I174/H174*100</f>
        <v>98.83583177570094</v>
      </c>
    </row>
    <row r="175" spans="1:10" ht="12.75">
      <c r="A175" s="42"/>
      <c r="B175" s="42"/>
      <c r="C175" s="54"/>
      <c r="D175" s="251"/>
      <c r="E175" s="219"/>
      <c r="F175" s="219"/>
      <c r="G175" s="220"/>
      <c r="H175" s="71"/>
      <c r="I175" s="78"/>
      <c r="J175" s="64"/>
    </row>
    <row r="176" spans="1:10" ht="15.75" customHeight="1">
      <c r="A176" s="42"/>
      <c r="B176" s="42"/>
      <c r="C176" s="54"/>
      <c r="D176" s="251"/>
      <c r="E176" s="219"/>
      <c r="F176" s="219"/>
      <c r="G176" s="220"/>
      <c r="H176" s="71"/>
      <c r="I176" s="78"/>
      <c r="J176" s="64"/>
    </row>
    <row r="177" spans="1:10" ht="4.5" customHeight="1">
      <c r="A177" s="42"/>
      <c r="B177" s="42"/>
      <c r="C177" s="54"/>
      <c r="D177" s="58"/>
      <c r="E177" s="5"/>
      <c r="F177" s="5"/>
      <c r="G177" s="24"/>
      <c r="H177" s="71"/>
      <c r="I177" s="78"/>
      <c r="J177" s="64"/>
    </row>
    <row r="178" spans="1:10" ht="12.75">
      <c r="A178" s="42"/>
      <c r="B178" s="42" t="s">
        <v>137</v>
      </c>
      <c r="C178" s="54"/>
      <c r="D178" s="242" t="s">
        <v>40</v>
      </c>
      <c r="E178" s="229"/>
      <c r="F178" s="229"/>
      <c r="G178" s="230"/>
      <c r="H178" s="56">
        <f>H179</f>
        <v>500</v>
      </c>
      <c r="I178" s="43">
        <f>I179+I182+I183</f>
        <v>1110167.03</v>
      </c>
      <c r="J178" s="64">
        <f>I178/H178*100</f>
        <v>222033.40600000002</v>
      </c>
    </row>
    <row r="179" spans="1:10" ht="12.75">
      <c r="A179" s="42"/>
      <c r="B179" s="42"/>
      <c r="C179" s="98" t="s">
        <v>37</v>
      </c>
      <c r="D179" s="304" t="s">
        <v>81</v>
      </c>
      <c r="E179" s="215"/>
      <c r="F179" s="215"/>
      <c r="G179" s="216"/>
      <c r="H179" s="71">
        <v>500</v>
      </c>
      <c r="I179" s="78">
        <v>600</v>
      </c>
      <c r="J179" s="64">
        <f>I179/H179*100</f>
        <v>120</v>
      </c>
    </row>
    <row r="180" spans="1:10" ht="12.75">
      <c r="A180" s="42"/>
      <c r="B180" s="42"/>
      <c r="C180" s="98"/>
      <c r="D180" s="304"/>
      <c r="E180" s="215"/>
      <c r="F180" s="215"/>
      <c r="G180" s="216"/>
      <c r="H180" s="71"/>
      <c r="I180" s="78"/>
      <c r="J180" s="64"/>
    </row>
    <row r="181" spans="1:10" ht="24.75" customHeight="1">
      <c r="A181" s="42"/>
      <c r="B181" s="42"/>
      <c r="C181" s="98"/>
      <c r="D181" s="304"/>
      <c r="E181" s="215"/>
      <c r="F181" s="215"/>
      <c r="G181" s="216"/>
      <c r="H181" s="71"/>
      <c r="I181" s="78"/>
      <c r="J181" s="64"/>
    </row>
    <row r="182" spans="1:10" ht="12.75">
      <c r="A182" s="42"/>
      <c r="B182" s="42"/>
      <c r="C182" s="98" t="s">
        <v>35</v>
      </c>
      <c r="D182" s="304" t="s">
        <v>94</v>
      </c>
      <c r="E182" s="215"/>
      <c r="F182" s="215"/>
      <c r="G182" s="216"/>
      <c r="H182" s="71">
        <v>600</v>
      </c>
      <c r="I182" s="78">
        <v>567.03</v>
      </c>
      <c r="J182" s="64">
        <f>I182/H182*100</f>
        <v>94.505</v>
      </c>
    </row>
    <row r="183" spans="1:10" ht="12.75">
      <c r="A183" s="42"/>
      <c r="B183" s="42"/>
      <c r="C183" s="98">
        <v>6290</v>
      </c>
      <c r="D183" s="304" t="s">
        <v>72</v>
      </c>
      <c r="E183" s="247"/>
      <c r="F183" s="247"/>
      <c r="G183" s="248"/>
      <c r="H183" s="71">
        <v>1109000</v>
      </c>
      <c r="I183" s="78">
        <v>1109000</v>
      </c>
      <c r="J183" s="64">
        <f>I183/H183*100</f>
        <v>100</v>
      </c>
    </row>
    <row r="184" spans="1:10" ht="25.5" customHeight="1">
      <c r="A184" s="42"/>
      <c r="B184" s="42"/>
      <c r="C184" s="98"/>
      <c r="D184" s="304"/>
      <c r="E184" s="247"/>
      <c r="F184" s="247"/>
      <c r="G184" s="248"/>
      <c r="H184" s="71"/>
      <c r="I184" s="78"/>
      <c r="J184" s="64"/>
    </row>
    <row r="185" spans="1:10" ht="5.25" customHeight="1">
      <c r="A185" s="42"/>
      <c r="B185" s="47"/>
      <c r="C185" s="53"/>
      <c r="D185" s="50"/>
      <c r="E185" s="51"/>
      <c r="F185" s="51"/>
      <c r="G185" s="52"/>
      <c r="H185" s="71"/>
      <c r="I185" s="78"/>
      <c r="J185" s="64"/>
    </row>
    <row r="186" spans="1:10" ht="12.75">
      <c r="A186" s="42"/>
      <c r="B186" s="42" t="s">
        <v>138</v>
      </c>
      <c r="C186" s="98"/>
      <c r="D186" s="304" t="s">
        <v>139</v>
      </c>
      <c r="E186" s="215"/>
      <c r="F186" s="215"/>
      <c r="G186" s="216"/>
      <c r="H186" s="56">
        <f>H187</f>
        <v>0</v>
      </c>
      <c r="I186" s="43">
        <f>I187</f>
        <v>86.5</v>
      </c>
      <c r="J186" s="64">
        <v>0</v>
      </c>
    </row>
    <row r="187" spans="1:10" ht="12.75">
      <c r="A187" s="42"/>
      <c r="B187" s="42"/>
      <c r="C187" s="98" t="s">
        <v>35</v>
      </c>
      <c r="D187" s="304" t="s">
        <v>94</v>
      </c>
      <c r="E187" s="215"/>
      <c r="F187" s="215"/>
      <c r="G187" s="216"/>
      <c r="H187" s="71">
        <v>0</v>
      </c>
      <c r="I187" s="78">
        <v>86.5</v>
      </c>
      <c r="J187" s="64">
        <v>0</v>
      </c>
    </row>
    <row r="188" spans="1:10" ht="9" customHeight="1">
      <c r="A188" s="42"/>
      <c r="B188" s="47"/>
      <c r="C188" s="53"/>
      <c r="D188" s="9"/>
      <c r="E188" s="5"/>
      <c r="F188" s="5"/>
      <c r="G188" s="5"/>
      <c r="H188" s="77"/>
      <c r="I188" s="84"/>
      <c r="J188" s="64"/>
    </row>
    <row r="189" spans="1:10" ht="12.75">
      <c r="A189" s="42"/>
      <c r="B189" s="42" t="s">
        <v>140</v>
      </c>
      <c r="C189" s="54"/>
      <c r="D189" s="242" t="s">
        <v>193</v>
      </c>
      <c r="E189" s="229"/>
      <c r="F189" s="229"/>
      <c r="G189" s="230"/>
      <c r="H189" s="56">
        <f>H190</f>
        <v>358850</v>
      </c>
      <c r="I189" s="43">
        <f>I190</f>
        <v>347420.52</v>
      </c>
      <c r="J189" s="64">
        <f>I189/H189*100</f>
        <v>96.81497004319354</v>
      </c>
    </row>
    <row r="190" spans="1:10" ht="12.75">
      <c r="A190" s="42"/>
      <c r="B190" s="42"/>
      <c r="C190" s="54" t="s">
        <v>33</v>
      </c>
      <c r="D190" s="242" t="s">
        <v>141</v>
      </c>
      <c r="E190" s="229"/>
      <c r="F190" s="229"/>
      <c r="G190" s="230"/>
      <c r="H190" s="71">
        <v>358850</v>
      </c>
      <c r="I190" s="78">
        <v>347420.52</v>
      </c>
      <c r="J190" s="64">
        <f>I190/H190*100</f>
        <v>96.81497004319354</v>
      </c>
    </row>
    <row r="191" spans="1:10" ht="9.75" customHeight="1">
      <c r="A191" s="42"/>
      <c r="B191" s="42"/>
      <c r="C191" s="54"/>
      <c r="D191" s="3"/>
      <c r="E191" s="4"/>
      <c r="F191" s="4"/>
      <c r="G191" s="38"/>
      <c r="H191" s="71"/>
      <c r="I191" s="78"/>
      <c r="J191" s="64"/>
    </row>
    <row r="192" spans="1:10" ht="12.75">
      <c r="A192" s="42"/>
      <c r="B192" s="42" t="s">
        <v>142</v>
      </c>
      <c r="C192" s="54"/>
      <c r="D192" s="285" t="s">
        <v>2</v>
      </c>
      <c r="E192" s="286"/>
      <c r="F192" s="286"/>
      <c r="G192" s="287"/>
      <c r="H192" s="71">
        <f>H193</f>
        <v>396</v>
      </c>
      <c r="I192" s="78">
        <f>I193</f>
        <v>396</v>
      </c>
      <c r="J192" s="64">
        <f>I192/H192*100</f>
        <v>100</v>
      </c>
    </row>
    <row r="193" spans="1:10" ht="21.75" customHeight="1">
      <c r="A193" s="42"/>
      <c r="B193" s="42"/>
      <c r="C193" s="54">
        <v>2030</v>
      </c>
      <c r="D193" s="285" t="s">
        <v>143</v>
      </c>
      <c r="E193" s="286"/>
      <c r="F193" s="286"/>
      <c r="G193" s="287"/>
      <c r="H193" s="71">
        <v>396</v>
      </c>
      <c r="I193" s="78">
        <v>396</v>
      </c>
      <c r="J193" s="64">
        <f>I193/H193*100</f>
        <v>100</v>
      </c>
    </row>
    <row r="194" spans="1:10" ht="12.75">
      <c r="A194" s="102"/>
      <c r="B194" s="102"/>
      <c r="C194" s="111"/>
      <c r="D194" s="13"/>
      <c r="E194" s="14"/>
      <c r="F194" s="14"/>
      <c r="G194" s="136"/>
      <c r="H194" s="73"/>
      <c r="I194" s="129"/>
      <c r="J194" s="70"/>
    </row>
    <row r="195" spans="1:10" ht="14.25" customHeight="1">
      <c r="A195" s="103" t="s">
        <v>144</v>
      </c>
      <c r="B195" s="103"/>
      <c r="C195" s="90"/>
      <c r="D195" s="275" t="s">
        <v>145</v>
      </c>
      <c r="E195" s="217"/>
      <c r="F195" s="217"/>
      <c r="G195" s="218"/>
      <c r="H195" s="123">
        <f>H200+H217+H226+H235+H240+H247+H231</f>
        <v>2558439</v>
      </c>
      <c r="I195" s="97">
        <f>I200+I217+I226+I235+I240+I247+I231+I197</f>
        <v>2563615.6500000004</v>
      </c>
      <c r="J195" s="139">
        <f>I195/H195*100</f>
        <v>100.20233626832614</v>
      </c>
    </row>
    <row r="196" spans="1:10" ht="7.5" customHeight="1">
      <c r="A196" s="40"/>
      <c r="B196" s="40"/>
      <c r="C196" s="112"/>
      <c r="D196" s="10"/>
      <c r="E196" s="11"/>
      <c r="F196" s="11"/>
      <c r="G196" s="60"/>
      <c r="H196" s="82"/>
      <c r="I196" s="76"/>
      <c r="J196" s="68"/>
    </row>
    <row r="197" spans="1:10" ht="12.75">
      <c r="A197" s="42"/>
      <c r="B197" s="42" t="s">
        <v>171</v>
      </c>
      <c r="C197" s="54"/>
      <c r="D197" s="377" t="s">
        <v>172</v>
      </c>
      <c r="E197" s="214"/>
      <c r="F197" s="214"/>
      <c r="G197" s="378"/>
      <c r="H197" s="71"/>
      <c r="I197" s="78">
        <f>I198</f>
        <v>1923.2</v>
      </c>
      <c r="J197" s="63">
        <v>0</v>
      </c>
    </row>
    <row r="198" spans="1:10" ht="12.75">
      <c r="A198" s="42"/>
      <c r="B198" s="42"/>
      <c r="C198" s="94" t="s">
        <v>35</v>
      </c>
      <c r="D198" s="304" t="s">
        <v>94</v>
      </c>
      <c r="E198" s="215"/>
      <c r="F198" s="215"/>
      <c r="G198" s="216"/>
      <c r="H198" s="71"/>
      <c r="I198" s="78">
        <v>1923.2</v>
      </c>
      <c r="J198" s="63">
        <v>0</v>
      </c>
    </row>
    <row r="199" spans="1:10" ht="6.75" customHeight="1">
      <c r="A199" s="42"/>
      <c r="B199" s="42"/>
      <c r="C199" s="54"/>
      <c r="D199" s="58"/>
      <c r="E199" s="5"/>
      <c r="F199" s="5"/>
      <c r="G199" s="24"/>
      <c r="H199" s="71"/>
      <c r="I199" s="78"/>
      <c r="J199" s="63"/>
    </row>
    <row r="200" spans="1:10" ht="12.75">
      <c r="A200" s="42"/>
      <c r="B200" s="42" t="s">
        <v>146</v>
      </c>
      <c r="C200" s="54"/>
      <c r="D200" s="251" t="s">
        <v>147</v>
      </c>
      <c r="E200" s="338"/>
      <c r="F200" s="338"/>
      <c r="G200" s="329"/>
      <c r="H200" s="56">
        <f>H207+H211+H214+H204+H206</f>
        <v>2048530</v>
      </c>
      <c r="I200" s="43">
        <f>I207+I211+I214+I204+I206+I203</f>
        <v>2049224.4800000002</v>
      </c>
      <c r="J200" s="63">
        <f>I200/H200*100</f>
        <v>100.0339013829429</v>
      </c>
    </row>
    <row r="201" spans="1:10" ht="12.75">
      <c r="A201" s="42"/>
      <c r="B201" s="42"/>
      <c r="C201" s="54"/>
      <c r="D201" s="339"/>
      <c r="E201" s="338"/>
      <c r="F201" s="338"/>
      <c r="G201" s="329"/>
      <c r="H201" s="71"/>
      <c r="I201" s="78"/>
      <c r="J201" s="63"/>
    </row>
    <row r="202" spans="1:10" ht="12.75">
      <c r="A202" s="42"/>
      <c r="B202" s="42"/>
      <c r="C202" s="54"/>
      <c r="D202" s="339"/>
      <c r="E202" s="338"/>
      <c r="F202" s="338"/>
      <c r="G202" s="329"/>
      <c r="H202" s="71"/>
      <c r="I202" s="78"/>
      <c r="J202" s="63"/>
    </row>
    <row r="203" spans="1:10" ht="12.75">
      <c r="A203" s="42"/>
      <c r="B203" s="42"/>
      <c r="C203" s="94" t="s">
        <v>92</v>
      </c>
      <c r="D203" s="227" t="s">
        <v>187</v>
      </c>
      <c r="E203" s="228"/>
      <c r="F203" s="228"/>
      <c r="G203" s="237"/>
      <c r="H203" s="71">
        <v>0</v>
      </c>
      <c r="I203" s="78">
        <v>17.6</v>
      </c>
      <c r="J203" s="63">
        <v>0</v>
      </c>
    </row>
    <row r="204" spans="1:10" ht="40.5" customHeight="1">
      <c r="A204" s="42"/>
      <c r="B204" s="42"/>
      <c r="C204" s="54" t="s">
        <v>62</v>
      </c>
      <c r="D204" s="271" t="s">
        <v>195</v>
      </c>
      <c r="E204" s="213"/>
      <c r="F204" s="213"/>
      <c r="G204" s="244"/>
      <c r="H204" s="71">
        <v>900</v>
      </c>
      <c r="I204" s="78">
        <v>766.38</v>
      </c>
      <c r="J204" s="63">
        <f>I204/H204*100</f>
        <v>85.15333333333334</v>
      </c>
    </row>
    <row r="205" spans="1:10" ht="9" customHeight="1">
      <c r="A205" s="42"/>
      <c r="B205" s="42"/>
      <c r="C205" s="5"/>
      <c r="D205" s="271"/>
      <c r="E205" s="213"/>
      <c r="F205" s="213"/>
      <c r="G205" s="244"/>
      <c r="H205" s="71"/>
      <c r="I205" s="78"/>
      <c r="J205" s="63"/>
    </row>
    <row r="206" spans="1:10" ht="24.75" customHeight="1">
      <c r="A206" s="42"/>
      <c r="B206" s="42"/>
      <c r="C206" s="94" t="s">
        <v>182</v>
      </c>
      <c r="D206" s="227" t="s">
        <v>197</v>
      </c>
      <c r="E206" s="323"/>
      <c r="F206" s="323"/>
      <c r="G206" s="324"/>
      <c r="H206" s="71">
        <v>5000</v>
      </c>
      <c r="I206" s="78">
        <v>5402.09</v>
      </c>
      <c r="J206" s="63">
        <f>I206/H206*100</f>
        <v>108.04180000000001</v>
      </c>
    </row>
    <row r="207" spans="1:10" ht="12.75">
      <c r="A207" s="42"/>
      <c r="B207" s="42"/>
      <c r="C207" s="54">
        <v>2010</v>
      </c>
      <c r="D207" s="227" t="s">
        <v>74</v>
      </c>
      <c r="E207" s="228"/>
      <c r="F207" s="228"/>
      <c r="G207" s="237"/>
      <c r="H207" s="71">
        <v>2038630</v>
      </c>
      <c r="I207" s="78">
        <v>2033603.83</v>
      </c>
      <c r="J207" s="63">
        <f>I207/H207*100</f>
        <v>99.75345354478253</v>
      </c>
    </row>
    <row r="208" spans="1:10" ht="12.75">
      <c r="A208" s="42"/>
      <c r="B208" s="42"/>
      <c r="C208" s="54"/>
      <c r="D208" s="227"/>
      <c r="E208" s="228"/>
      <c r="F208" s="228"/>
      <c r="G208" s="237"/>
      <c r="H208" s="71"/>
      <c r="I208" s="78"/>
      <c r="J208" s="63"/>
    </row>
    <row r="209" spans="1:10" ht="11.25" customHeight="1">
      <c r="A209" s="104"/>
      <c r="B209" s="42"/>
      <c r="C209" s="54"/>
      <c r="D209" s="227"/>
      <c r="E209" s="228"/>
      <c r="F209" s="228"/>
      <c r="G209" s="237"/>
      <c r="H209" s="71"/>
      <c r="I209" s="78"/>
      <c r="J209" s="63"/>
    </row>
    <row r="210" spans="1:10" ht="5.25" customHeight="1">
      <c r="A210" s="42"/>
      <c r="B210" s="42"/>
      <c r="C210" s="54"/>
      <c r="D210" s="89"/>
      <c r="E210" s="25"/>
      <c r="F210" s="25"/>
      <c r="G210" s="26"/>
      <c r="H210" s="71"/>
      <c r="I210" s="78"/>
      <c r="J210" s="63"/>
    </row>
    <row r="211" spans="1:10" ht="12.75">
      <c r="A211" s="42"/>
      <c r="B211" s="42"/>
      <c r="C211" s="54">
        <v>2360</v>
      </c>
      <c r="D211" s="251" t="s">
        <v>204</v>
      </c>
      <c r="E211" s="219"/>
      <c r="F211" s="219"/>
      <c r="G211" s="220"/>
      <c r="H211" s="71">
        <v>2000</v>
      </c>
      <c r="I211" s="78">
        <v>7345.58</v>
      </c>
      <c r="J211" s="63">
        <f>I211/H211*100</f>
        <v>367.279</v>
      </c>
    </row>
    <row r="212" spans="1:10" ht="12.75">
      <c r="A212" s="42"/>
      <c r="B212" s="42"/>
      <c r="C212" s="54"/>
      <c r="D212" s="251"/>
      <c r="E212" s="219"/>
      <c r="F212" s="219"/>
      <c r="G212" s="220"/>
      <c r="H212" s="71"/>
      <c r="I212" s="78"/>
      <c r="J212" s="63"/>
    </row>
    <row r="213" spans="1:10" ht="14.25" customHeight="1">
      <c r="A213" s="42"/>
      <c r="B213" s="42"/>
      <c r="C213" s="54"/>
      <c r="D213" s="251"/>
      <c r="E213" s="219"/>
      <c r="F213" s="219"/>
      <c r="G213" s="220"/>
      <c r="H213" s="71"/>
      <c r="I213" s="78"/>
      <c r="J213" s="63"/>
    </row>
    <row r="214" spans="1:10" ht="12.75">
      <c r="A214" s="42"/>
      <c r="B214" s="42"/>
      <c r="C214" s="54">
        <v>2910</v>
      </c>
      <c r="D214" s="251" t="s">
        <v>186</v>
      </c>
      <c r="E214" s="219"/>
      <c r="F214" s="219"/>
      <c r="G214" s="220"/>
      <c r="H214" s="71">
        <v>2000</v>
      </c>
      <c r="I214" s="78">
        <v>2089</v>
      </c>
      <c r="J214" s="63">
        <f>I214/H214*100</f>
        <v>104.45</v>
      </c>
    </row>
    <row r="215" spans="1:10" ht="45.75" customHeight="1">
      <c r="A215" s="42"/>
      <c r="B215" s="42"/>
      <c r="C215" s="54"/>
      <c r="D215" s="251"/>
      <c r="E215" s="219"/>
      <c r="F215" s="219"/>
      <c r="G215" s="220"/>
      <c r="H215" s="71"/>
      <c r="I215" s="78"/>
      <c r="J215" s="63"/>
    </row>
    <row r="216" spans="1:10" ht="6" customHeight="1">
      <c r="A216" s="102"/>
      <c r="B216" s="102"/>
      <c r="C216" s="111"/>
      <c r="D216" s="17"/>
      <c r="E216" s="18"/>
      <c r="F216" s="18"/>
      <c r="G216" s="44"/>
      <c r="H216" s="73"/>
      <c r="I216" s="129"/>
      <c r="J216" s="66"/>
    </row>
    <row r="217" spans="1:10" ht="12.75">
      <c r="A217" s="40"/>
      <c r="B217" s="40" t="s">
        <v>148</v>
      </c>
      <c r="C217" s="112"/>
      <c r="D217" s="332" t="s">
        <v>149</v>
      </c>
      <c r="E217" s="363"/>
      <c r="F217" s="363"/>
      <c r="G217" s="364"/>
      <c r="H217" s="124">
        <f>SUM(H221:H223)</f>
        <v>10419</v>
      </c>
      <c r="I217" s="130">
        <f>SUM(I221:I223)</f>
        <v>10218.85</v>
      </c>
      <c r="J217" s="68">
        <f>I217/H217*100</f>
        <v>98.07899030617142</v>
      </c>
    </row>
    <row r="218" spans="1:10" ht="8.25" customHeight="1">
      <c r="A218" s="42"/>
      <c r="B218" s="42"/>
      <c r="C218" s="54"/>
      <c r="D218" s="251"/>
      <c r="E218" s="235"/>
      <c r="F218" s="235"/>
      <c r="G218" s="236"/>
      <c r="H218" s="71"/>
      <c r="I218" s="78"/>
      <c r="J218" s="63"/>
    </row>
    <row r="219" spans="1:10" ht="26.25" customHeight="1">
      <c r="A219" s="42"/>
      <c r="B219" s="42"/>
      <c r="C219" s="54"/>
      <c r="D219" s="251"/>
      <c r="E219" s="235"/>
      <c r="F219" s="235"/>
      <c r="G219" s="236"/>
      <c r="H219" s="71"/>
      <c r="I219" s="78"/>
      <c r="J219" s="63"/>
    </row>
    <row r="220" spans="1:10" ht="21.75" customHeight="1">
      <c r="A220" s="102"/>
      <c r="B220" s="102"/>
      <c r="C220" s="111"/>
      <c r="D220" s="118"/>
      <c r="E220" s="34"/>
      <c r="F220" s="34"/>
      <c r="G220" s="35"/>
      <c r="H220" s="73"/>
      <c r="I220" s="129"/>
      <c r="J220" s="66"/>
    </row>
    <row r="221" spans="1:10" ht="15" customHeight="1">
      <c r="A221" s="40"/>
      <c r="B221" s="40"/>
      <c r="C221" s="112">
        <v>2010</v>
      </c>
      <c r="D221" s="332" t="s">
        <v>74</v>
      </c>
      <c r="E221" s="238"/>
      <c r="F221" s="238"/>
      <c r="G221" s="239"/>
      <c r="H221" s="82">
        <v>3511</v>
      </c>
      <c r="I221" s="76">
        <v>3369.6</v>
      </c>
      <c r="J221" s="68">
        <f>I221/H221*100</f>
        <v>95.97265736257476</v>
      </c>
    </row>
    <row r="222" spans="1:10" ht="24.75" customHeight="1">
      <c r="A222" s="42"/>
      <c r="B222" s="42"/>
      <c r="C222" s="54"/>
      <c r="D222" s="251"/>
      <c r="E222" s="219"/>
      <c r="F222" s="219"/>
      <c r="G222" s="220"/>
      <c r="H222" s="71"/>
      <c r="I222" s="78"/>
      <c r="J222" s="63"/>
    </row>
    <row r="223" spans="1:10" ht="14.25" customHeight="1">
      <c r="A223" s="42"/>
      <c r="B223" s="42"/>
      <c r="C223" s="54">
        <v>2030</v>
      </c>
      <c r="D223" s="120" t="s">
        <v>168</v>
      </c>
      <c r="E223" s="7"/>
      <c r="F223" s="7"/>
      <c r="G223" s="48"/>
      <c r="H223" s="71">
        <v>6908</v>
      </c>
      <c r="I223" s="78">
        <v>6849.25</v>
      </c>
      <c r="J223" s="63">
        <f>I223/H223*100</f>
        <v>99.14953676896351</v>
      </c>
    </row>
    <row r="224" spans="1:10" ht="12.75">
      <c r="A224" s="42"/>
      <c r="B224" s="42"/>
      <c r="C224" s="54"/>
      <c r="D224" s="120" t="s">
        <v>169</v>
      </c>
      <c r="E224" s="7"/>
      <c r="F224" s="7"/>
      <c r="G224" s="48"/>
      <c r="H224" s="71"/>
      <c r="I224" s="78"/>
      <c r="J224" s="63"/>
    </row>
    <row r="225" spans="1:10" ht="9.75" customHeight="1">
      <c r="A225" s="42"/>
      <c r="B225" s="42"/>
      <c r="C225" s="54"/>
      <c r="D225" s="58"/>
      <c r="E225" s="5"/>
      <c r="F225" s="5"/>
      <c r="G225" s="24"/>
      <c r="H225" s="71"/>
      <c r="I225" s="78"/>
      <c r="J225" s="63"/>
    </row>
    <row r="226" spans="1:10" ht="12.75">
      <c r="A226" s="42"/>
      <c r="B226" s="42" t="s">
        <v>150</v>
      </c>
      <c r="C226" s="54"/>
      <c r="D226" s="251" t="s">
        <v>151</v>
      </c>
      <c r="E226" s="219"/>
      <c r="F226" s="219"/>
      <c r="G226" s="220"/>
      <c r="H226" s="56">
        <f>H228</f>
        <v>166912</v>
      </c>
      <c r="I226" s="43">
        <f>I228</f>
        <v>166774.15</v>
      </c>
      <c r="J226" s="63">
        <f>I226/H226*100</f>
        <v>99.91741157016871</v>
      </c>
    </row>
    <row r="227" spans="1:10" ht="12.75">
      <c r="A227" s="42"/>
      <c r="B227" s="42"/>
      <c r="C227" s="54"/>
      <c r="D227" s="251"/>
      <c r="E227" s="219"/>
      <c r="F227" s="219"/>
      <c r="G227" s="220"/>
      <c r="H227" s="71"/>
      <c r="I227" s="78"/>
      <c r="J227" s="63"/>
    </row>
    <row r="228" spans="1:10" ht="12.75">
      <c r="A228" s="42"/>
      <c r="B228" s="42"/>
      <c r="C228" s="54">
        <v>2030</v>
      </c>
      <c r="D228" s="251" t="s">
        <v>143</v>
      </c>
      <c r="E228" s="219"/>
      <c r="F228" s="219"/>
      <c r="G228" s="220"/>
      <c r="H228" s="71">
        <v>166912</v>
      </c>
      <c r="I228" s="78">
        <v>166774.15</v>
      </c>
      <c r="J228" s="63">
        <f>I228/H228*100</f>
        <v>99.91741157016871</v>
      </c>
    </row>
    <row r="229" spans="1:10" ht="10.5" customHeight="1">
      <c r="A229" s="42"/>
      <c r="B229" s="42"/>
      <c r="C229" s="54"/>
      <c r="D229" s="251"/>
      <c r="E229" s="219"/>
      <c r="F229" s="219"/>
      <c r="G229" s="220"/>
      <c r="H229" s="71"/>
      <c r="I229" s="78"/>
      <c r="J229" s="63"/>
    </row>
    <row r="230" spans="1:10" ht="12.75">
      <c r="A230" s="42"/>
      <c r="B230" s="42"/>
      <c r="C230" s="54"/>
      <c r="D230" s="88"/>
      <c r="E230" s="27"/>
      <c r="F230" s="27"/>
      <c r="G230" s="28"/>
      <c r="H230" s="71"/>
      <c r="I230" s="78"/>
      <c r="J230" s="63"/>
    </row>
    <row r="231" spans="1:10" ht="12.75">
      <c r="A231" s="42"/>
      <c r="B231" s="42" t="s">
        <v>173</v>
      </c>
      <c r="C231" s="54"/>
      <c r="D231" s="251" t="s">
        <v>174</v>
      </c>
      <c r="E231" s="343"/>
      <c r="F231" s="343"/>
      <c r="G231" s="282"/>
      <c r="H231" s="71">
        <f>H232</f>
        <v>79718</v>
      </c>
      <c r="I231" s="78">
        <f>I232</f>
        <v>79718</v>
      </c>
      <c r="J231" s="63">
        <f>I231/H231*100</f>
        <v>100</v>
      </c>
    </row>
    <row r="232" spans="1:10" ht="12.75">
      <c r="A232" s="42"/>
      <c r="B232" s="42"/>
      <c r="C232" s="54">
        <v>2030</v>
      </c>
      <c r="D232" s="251" t="s">
        <v>143</v>
      </c>
      <c r="E232" s="235"/>
      <c r="F232" s="235"/>
      <c r="G232" s="236"/>
      <c r="H232" s="71">
        <v>79718</v>
      </c>
      <c r="I232" s="78">
        <v>79718</v>
      </c>
      <c r="J232" s="63">
        <f>I232/H232*100</f>
        <v>100</v>
      </c>
    </row>
    <row r="233" spans="1:10" ht="12.75">
      <c r="A233" s="42"/>
      <c r="B233" s="42"/>
      <c r="C233" s="54"/>
      <c r="D233" s="251"/>
      <c r="E233" s="235"/>
      <c r="F233" s="235"/>
      <c r="G233" s="236"/>
      <c r="H233" s="71"/>
      <c r="I233" s="78"/>
      <c r="J233" s="63"/>
    </row>
    <row r="234" spans="1:10" ht="12.75">
      <c r="A234" s="42"/>
      <c r="B234" s="42"/>
      <c r="C234" s="54"/>
      <c r="D234" s="88"/>
      <c r="E234" s="27"/>
      <c r="F234" s="27"/>
      <c r="G234" s="28"/>
      <c r="H234" s="71"/>
      <c r="I234" s="78"/>
      <c r="J234" s="63"/>
    </row>
    <row r="235" spans="1:10" ht="12.75">
      <c r="A235" s="42"/>
      <c r="B235" s="42" t="s">
        <v>152</v>
      </c>
      <c r="C235" s="54"/>
      <c r="D235" s="242" t="s">
        <v>9</v>
      </c>
      <c r="E235" s="229"/>
      <c r="F235" s="229"/>
      <c r="G235" s="230"/>
      <c r="H235" s="56">
        <f>H236+H237</f>
        <v>100460</v>
      </c>
      <c r="I235" s="43">
        <f>I236+I237</f>
        <v>100650.42</v>
      </c>
      <c r="J235" s="63">
        <f>I235/H235*100</f>
        <v>100.18954807883735</v>
      </c>
    </row>
    <row r="236" spans="1:10" ht="12.75">
      <c r="A236" s="42"/>
      <c r="B236" s="42"/>
      <c r="C236" s="54" t="s">
        <v>35</v>
      </c>
      <c r="D236" s="242" t="s">
        <v>94</v>
      </c>
      <c r="E236" s="229"/>
      <c r="F236" s="229"/>
      <c r="G236" s="230"/>
      <c r="H236" s="56">
        <v>0</v>
      </c>
      <c r="I236" s="43">
        <v>190.42</v>
      </c>
      <c r="J236" s="63"/>
    </row>
    <row r="237" spans="1:10" ht="12.75">
      <c r="A237" s="42"/>
      <c r="B237" s="42"/>
      <c r="C237" s="54">
        <v>2030</v>
      </c>
      <c r="D237" s="227" t="s">
        <v>143</v>
      </c>
      <c r="E237" s="228"/>
      <c r="F237" s="228"/>
      <c r="G237" s="237"/>
      <c r="H237" s="71">
        <v>100460</v>
      </c>
      <c r="I237" s="78">
        <v>100460</v>
      </c>
      <c r="J237" s="63">
        <f>I237/H237*100</f>
        <v>100</v>
      </c>
    </row>
    <row r="238" spans="1:10" ht="10.5" customHeight="1">
      <c r="A238" s="42"/>
      <c r="B238" s="42"/>
      <c r="C238" s="54"/>
      <c r="D238" s="227"/>
      <c r="E238" s="228"/>
      <c r="F238" s="228"/>
      <c r="G238" s="237"/>
      <c r="H238" s="71"/>
      <c r="I238" s="78"/>
      <c r="J238" s="63"/>
    </row>
    <row r="239" spans="1:10" ht="12.75">
      <c r="A239" s="42"/>
      <c r="B239" s="42"/>
      <c r="C239" s="54"/>
      <c r="D239" s="89"/>
      <c r="E239" s="25"/>
      <c r="F239" s="25"/>
      <c r="G239" s="26"/>
      <c r="H239" s="71"/>
      <c r="I239" s="78"/>
      <c r="J239" s="63"/>
    </row>
    <row r="240" spans="1:10" ht="11.25" customHeight="1">
      <c r="A240" s="42"/>
      <c r="B240" s="42" t="s">
        <v>153</v>
      </c>
      <c r="C240" s="54"/>
      <c r="D240" s="242" t="s">
        <v>15</v>
      </c>
      <c r="E240" s="229"/>
      <c r="F240" s="229"/>
      <c r="G240" s="230"/>
      <c r="H240" s="56">
        <f>H241+H243</f>
        <v>5900</v>
      </c>
      <c r="I240" s="43">
        <f>I241+I243+I242</f>
        <v>8606.55</v>
      </c>
      <c r="J240" s="63">
        <f>I240/H240*100</f>
        <v>145.87372881355932</v>
      </c>
    </row>
    <row r="241" spans="1:10" ht="12.75">
      <c r="A241" s="42"/>
      <c r="B241" s="42"/>
      <c r="C241" s="98" t="s">
        <v>33</v>
      </c>
      <c r="D241" s="305" t="s">
        <v>141</v>
      </c>
      <c r="E241" s="231"/>
      <c r="F241" s="231"/>
      <c r="G241" s="232"/>
      <c r="H241" s="71">
        <v>1000</v>
      </c>
      <c r="I241" s="78">
        <v>3705.5</v>
      </c>
      <c r="J241" s="63">
        <f>I241/H241*100</f>
        <v>370.54999999999995</v>
      </c>
    </row>
    <row r="242" spans="1:10" ht="12.75">
      <c r="A242" s="42"/>
      <c r="B242" s="42"/>
      <c r="C242" s="183" t="s">
        <v>29</v>
      </c>
      <c r="D242" s="242" t="s">
        <v>59</v>
      </c>
      <c r="E242" s="229"/>
      <c r="F242" s="229"/>
      <c r="G242" s="230"/>
      <c r="H242" s="71">
        <v>0</v>
      </c>
      <c r="I242" s="78">
        <v>1.05</v>
      </c>
      <c r="J242" s="63">
        <v>0</v>
      </c>
    </row>
    <row r="243" spans="1:10" ht="12.75">
      <c r="A243" s="42"/>
      <c r="B243" s="42"/>
      <c r="C243" s="98">
        <v>2010</v>
      </c>
      <c r="D243" s="322" t="s">
        <v>74</v>
      </c>
      <c r="E243" s="225"/>
      <c r="F243" s="225"/>
      <c r="G243" s="226"/>
      <c r="H243" s="71">
        <v>4900</v>
      </c>
      <c r="I243" s="78">
        <v>4900</v>
      </c>
      <c r="J243" s="63">
        <f>I243/H243*100</f>
        <v>100</v>
      </c>
    </row>
    <row r="244" spans="1:10" ht="12.75">
      <c r="A244" s="42"/>
      <c r="B244" s="42"/>
      <c r="C244" s="98"/>
      <c r="D244" s="322"/>
      <c r="E244" s="225"/>
      <c r="F244" s="225"/>
      <c r="G244" s="226"/>
      <c r="H244" s="71"/>
      <c r="I244" s="78"/>
      <c r="J244" s="63"/>
    </row>
    <row r="245" spans="1:10" ht="9" customHeight="1">
      <c r="A245" s="42"/>
      <c r="B245" s="42"/>
      <c r="C245" s="98"/>
      <c r="D245" s="322"/>
      <c r="E245" s="225"/>
      <c r="F245" s="225"/>
      <c r="G245" s="226"/>
      <c r="H245" s="71"/>
      <c r="I245" s="78"/>
      <c r="J245" s="63"/>
    </row>
    <row r="246" spans="1:10" ht="12.75">
      <c r="A246" s="42"/>
      <c r="B246" s="47"/>
      <c r="C246" s="53"/>
      <c r="D246" s="59"/>
      <c r="E246" s="45"/>
      <c r="F246" s="45"/>
      <c r="G246" s="46"/>
      <c r="H246" s="71"/>
      <c r="I246" s="78"/>
      <c r="J246" s="64"/>
    </row>
    <row r="247" spans="1:10" ht="12.75">
      <c r="A247" s="42"/>
      <c r="B247" s="42" t="s">
        <v>154</v>
      </c>
      <c r="C247" s="98"/>
      <c r="D247" s="305" t="s">
        <v>2</v>
      </c>
      <c r="E247" s="223"/>
      <c r="F247" s="223"/>
      <c r="G247" s="224"/>
      <c r="H247" s="56">
        <f>H249+H248</f>
        <v>146500</v>
      </c>
      <c r="I247" s="43">
        <f>I249+I248</f>
        <v>146500</v>
      </c>
      <c r="J247" s="64">
        <f>I247/H247*100</f>
        <v>100</v>
      </c>
    </row>
    <row r="248" spans="1:10" ht="35.25" customHeight="1">
      <c r="A248" s="42"/>
      <c r="B248" s="42"/>
      <c r="C248" s="98">
        <v>2010</v>
      </c>
      <c r="D248" s="365" t="s">
        <v>74</v>
      </c>
      <c r="E248" s="366"/>
      <c r="F248" s="366"/>
      <c r="G248" s="367"/>
      <c r="H248" s="56">
        <v>4000</v>
      </c>
      <c r="I248" s="43">
        <v>4000</v>
      </c>
      <c r="J248" s="64">
        <v>0</v>
      </c>
    </row>
    <row r="249" spans="1:10" ht="12.75">
      <c r="A249" s="42"/>
      <c r="B249" s="42"/>
      <c r="C249" s="98">
        <v>2030</v>
      </c>
      <c r="D249" s="322" t="s">
        <v>143</v>
      </c>
      <c r="E249" s="225"/>
      <c r="F249" s="225"/>
      <c r="G249" s="226"/>
      <c r="H249" s="71">
        <v>142500</v>
      </c>
      <c r="I249" s="78">
        <v>142500</v>
      </c>
      <c r="J249" s="64">
        <f>I249/H249*100</f>
        <v>100</v>
      </c>
    </row>
    <row r="250" spans="1:10" ht="12.75">
      <c r="A250" s="42"/>
      <c r="B250" s="47"/>
      <c r="C250" s="49"/>
      <c r="D250" s="322"/>
      <c r="E250" s="225"/>
      <c r="F250" s="225"/>
      <c r="G250" s="226"/>
      <c r="H250" s="81"/>
      <c r="I250" s="84"/>
      <c r="J250" s="64"/>
    </row>
    <row r="251" spans="1:10" ht="12.75">
      <c r="A251" s="102"/>
      <c r="B251" s="102"/>
      <c r="C251" s="114"/>
      <c r="D251" s="137"/>
      <c r="E251" s="95"/>
      <c r="F251" s="95"/>
      <c r="G251" s="96"/>
      <c r="H251" s="73"/>
      <c r="I251" s="129"/>
      <c r="J251" s="66"/>
    </row>
    <row r="252" spans="1:10" ht="24" customHeight="1">
      <c r="A252" s="103" t="s">
        <v>155</v>
      </c>
      <c r="B252" s="106"/>
      <c r="C252" s="115"/>
      <c r="D252" s="342" t="s">
        <v>63</v>
      </c>
      <c r="E252" s="233"/>
      <c r="F252" s="233"/>
      <c r="G252" s="234"/>
      <c r="H252" s="83">
        <f>H254</f>
        <v>84514.84999999999</v>
      </c>
      <c r="I252" s="97">
        <f>I254</f>
        <v>84348.48</v>
      </c>
      <c r="J252" s="139">
        <f>I252/H252*100</f>
        <v>99.80314702090817</v>
      </c>
    </row>
    <row r="253" spans="1:10" ht="8.25" customHeight="1">
      <c r="A253" s="40"/>
      <c r="B253" s="40"/>
      <c r="C253" s="199"/>
      <c r="D253" s="200"/>
      <c r="E253" s="201"/>
      <c r="F253" s="201"/>
      <c r="G253" s="202"/>
      <c r="H253" s="82"/>
      <c r="I253" s="76"/>
      <c r="J253" s="68"/>
    </row>
    <row r="254" spans="1:10" ht="12.75">
      <c r="A254" s="42"/>
      <c r="B254" s="42" t="s">
        <v>156</v>
      </c>
      <c r="C254" s="98"/>
      <c r="D254" s="304" t="s">
        <v>2</v>
      </c>
      <c r="E254" s="215"/>
      <c r="F254" s="215"/>
      <c r="G254" s="216"/>
      <c r="H254" s="61">
        <f>H255+H256+H257</f>
        <v>84514.84999999999</v>
      </c>
      <c r="I254" s="43">
        <f>I255+I256+I257</f>
        <v>84348.48</v>
      </c>
      <c r="J254" s="63">
        <f>I254/H254*100</f>
        <v>99.80314702090817</v>
      </c>
    </row>
    <row r="255" spans="1:10" ht="12.75">
      <c r="A255" s="42"/>
      <c r="B255" s="42"/>
      <c r="C255" s="98" t="s">
        <v>29</v>
      </c>
      <c r="D255" s="304" t="s">
        <v>59</v>
      </c>
      <c r="E255" s="215"/>
      <c r="F255" s="215"/>
      <c r="G255" s="216"/>
      <c r="H255" s="71">
        <v>0</v>
      </c>
      <c r="I255" s="78">
        <v>15.34</v>
      </c>
      <c r="J255" s="63">
        <v>0</v>
      </c>
    </row>
    <row r="256" spans="1:10" ht="12.75">
      <c r="A256" s="42"/>
      <c r="B256" s="42"/>
      <c r="C256" s="116">
        <v>2007</v>
      </c>
      <c r="D256" s="304" t="s">
        <v>198</v>
      </c>
      <c r="E256" s="215"/>
      <c r="F256" s="215"/>
      <c r="G256" s="216"/>
      <c r="H256" s="84">
        <v>74599.7</v>
      </c>
      <c r="I256" s="78">
        <v>80092.93</v>
      </c>
      <c r="J256" s="63">
        <f>I256/H256*100</f>
        <v>107.36360870083928</v>
      </c>
    </row>
    <row r="257" spans="1:10" ht="12.75">
      <c r="A257" s="42"/>
      <c r="B257" s="42"/>
      <c r="C257" s="116">
        <v>2009</v>
      </c>
      <c r="D257" s="304" t="s">
        <v>198</v>
      </c>
      <c r="E257" s="215"/>
      <c r="F257" s="215"/>
      <c r="G257" s="216"/>
      <c r="H257" s="84">
        <v>9915.15</v>
      </c>
      <c r="I257" s="131">
        <v>4240.21</v>
      </c>
      <c r="J257" s="63">
        <f>I257/H257*100</f>
        <v>42.7649606914671</v>
      </c>
    </row>
    <row r="258" spans="1:10" ht="12.75">
      <c r="A258" s="102"/>
      <c r="B258" s="102"/>
      <c r="C258" s="141"/>
      <c r="D258" s="340"/>
      <c r="E258" s="221"/>
      <c r="F258" s="221"/>
      <c r="G258" s="222"/>
      <c r="H258" s="73"/>
      <c r="I258" s="85"/>
      <c r="J258" s="66"/>
    </row>
    <row r="259" spans="1:10" ht="14.25" customHeight="1">
      <c r="A259" s="103" t="s">
        <v>157</v>
      </c>
      <c r="B259" s="103"/>
      <c r="C259" s="90"/>
      <c r="D259" s="275" t="s">
        <v>158</v>
      </c>
      <c r="E259" s="217"/>
      <c r="F259" s="217"/>
      <c r="G259" s="218"/>
      <c r="H259" s="123">
        <f>H261+H266</f>
        <v>98766</v>
      </c>
      <c r="I259" s="97">
        <f>I261+I266</f>
        <v>75816.3</v>
      </c>
      <c r="J259" s="139">
        <f>I259/H259*100</f>
        <v>76.76356235951644</v>
      </c>
    </row>
    <row r="260" spans="1:10" ht="12.75">
      <c r="A260" s="42"/>
      <c r="B260" s="42"/>
      <c r="C260" s="54"/>
      <c r="D260" s="58"/>
      <c r="E260" s="5"/>
      <c r="F260" s="5"/>
      <c r="G260" s="24"/>
      <c r="H260" s="71"/>
      <c r="I260" s="78"/>
      <c r="J260" s="63"/>
    </row>
    <row r="261" spans="1:10" ht="12.75">
      <c r="A261" s="42"/>
      <c r="B261" s="42" t="s">
        <v>159</v>
      </c>
      <c r="C261" s="54"/>
      <c r="D261" s="251" t="s">
        <v>199</v>
      </c>
      <c r="E261" s="219"/>
      <c r="F261" s="219"/>
      <c r="G261" s="220"/>
      <c r="H261" s="56">
        <f>H264</f>
        <v>52500</v>
      </c>
      <c r="I261" s="43">
        <f>I263+I264</f>
        <v>44680</v>
      </c>
      <c r="J261" s="63">
        <f>I261/H261*100</f>
        <v>85.1047619047619</v>
      </c>
    </row>
    <row r="262" spans="1:10" ht="12.75">
      <c r="A262" s="42"/>
      <c r="B262" s="42"/>
      <c r="C262" s="54"/>
      <c r="D262" s="251"/>
      <c r="E262" s="219"/>
      <c r="F262" s="219"/>
      <c r="G262" s="220"/>
      <c r="H262" s="71"/>
      <c r="I262" s="78"/>
      <c r="J262" s="63"/>
    </row>
    <row r="263" spans="1:10" ht="55.5" customHeight="1">
      <c r="A263" s="42"/>
      <c r="B263" s="42"/>
      <c r="C263" s="94" t="s">
        <v>37</v>
      </c>
      <c r="D263" s="251" t="s">
        <v>81</v>
      </c>
      <c r="E263" s="343"/>
      <c r="F263" s="343"/>
      <c r="G263" s="282"/>
      <c r="H263" s="71">
        <v>0</v>
      </c>
      <c r="I263" s="78">
        <v>320</v>
      </c>
      <c r="J263" s="63">
        <v>0</v>
      </c>
    </row>
    <row r="264" spans="1:10" ht="12.75">
      <c r="A264" s="42"/>
      <c r="B264" s="42"/>
      <c r="C264" s="54" t="s">
        <v>33</v>
      </c>
      <c r="D264" s="242" t="s">
        <v>141</v>
      </c>
      <c r="E264" s="229"/>
      <c r="F264" s="229"/>
      <c r="G264" s="230"/>
      <c r="H264" s="71">
        <v>52500</v>
      </c>
      <c r="I264" s="78">
        <v>44360</v>
      </c>
      <c r="J264" s="63">
        <f>I264/H264*100</f>
        <v>84.4952380952381</v>
      </c>
    </row>
    <row r="265" spans="1:10" ht="8.25" customHeight="1">
      <c r="A265" s="42"/>
      <c r="B265" s="42"/>
      <c r="C265" s="54"/>
      <c r="D265" s="3"/>
      <c r="E265" s="4"/>
      <c r="F265" s="4"/>
      <c r="G265" s="38"/>
      <c r="H265" s="71"/>
      <c r="I265" s="78"/>
      <c r="J265" s="63"/>
    </row>
    <row r="266" spans="1:10" ht="12.75">
      <c r="A266" s="42"/>
      <c r="B266" s="42" t="s">
        <v>160</v>
      </c>
      <c r="C266" s="54"/>
      <c r="D266" s="242" t="s">
        <v>41</v>
      </c>
      <c r="E266" s="229"/>
      <c r="F266" s="229"/>
      <c r="G266" s="230"/>
      <c r="H266" s="56">
        <f>H267</f>
        <v>46266</v>
      </c>
      <c r="I266" s="43">
        <f>I267</f>
        <v>31136.3</v>
      </c>
      <c r="J266" s="63">
        <f>I266/H266*100</f>
        <v>67.29844810443954</v>
      </c>
    </row>
    <row r="267" spans="1:10" ht="12.75">
      <c r="A267" s="42"/>
      <c r="B267" s="42"/>
      <c r="C267" s="54">
        <v>2030</v>
      </c>
      <c r="D267" s="227" t="s">
        <v>143</v>
      </c>
      <c r="E267" s="228"/>
      <c r="F267" s="228"/>
      <c r="G267" s="237"/>
      <c r="H267" s="71">
        <v>46266</v>
      </c>
      <c r="I267" s="78">
        <v>31136.3</v>
      </c>
      <c r="J267" s="63">
        <f>I267/H267*100</f>
        <v>67.29844810443954</v>
      </c>
    </row>
    <row r="268" spans="1:10" ht="9.75" customHeight="1">
      <c r="A268" s="42"/>
      <c r="B268" s="42"/>
      <c r="C268" s="54"/>
      <c r="D268" s="227"/>
      <c r="E268" s="228"/>
      <c r="F268" s="228"/>
      <c r="G268" s="237"/>
      <c r="H268" s="71"/>
      <c r="I268" s="78"/>
      <c r="J268" s="63"/>
    </row>
    <row r="269" spans="1:10" ht="12.75">
      <c r="A269" s="102"/>
      <c r="B269" s="102"/>
      <c r="C269" s="111"/>
      <c r="D269" s="341"/>
      <c r="E269" s="245"/>
      <c r="F269" s="245"/>
      <c r="G269" s="246"/>
      <c r="H269" s="73"/>
      <c r="I269" s="129"/>
      <c r="J269" s="66"/>
    </row>
    <row r="270" spans="1:10" ht="14.25" customHeight="1">
      <c r="A270" s="132" t="s">
        <v>161</v>
      </c>
      <c r="B270" s="103"/>
      <c r="C270" s="90"/>
      <c r="D270" s="307" t="s">
        <v>66</v>
      </c>
      <c r="E270" s="278"/>
      <c r="F270" s="278"/>
      <c r="G270" s="279"/>
      <c r="H270" s="123">
        <f>H272+H280+H283+H287</f>
        <v>1103939</v>
      </c>
      <c r="I270" s="97">
        <f>I272+I280+I283+I287</f>
        <v>1120631.1400000001</v>
      </c>
      <c r="J270" s="139">
        <f>I270/H270*100</f>
        <v>101.5120527492914</v>
      </c>
    </row>
    <row r="271" spans="1:10" ht="12.75">
      <c r="A271" s="40"/>
      <c r="B271" s="159"/>
      <c r="C271" s="41"/>
      <c r="D271" s="10"/>
      <c r="E271" s="11"/>
      <c r="F271" s="11"/>
      <c r="G271" s="60"/>
      <c r="H271" s="82"/>
      <c r="I271" s="76"/>
      <c r="J271" s="69"/>
    </row>
    <row r="272" spans="1:10" ht="12.75">
      <c r="A272" s="42"/>
      <c r="B272" s="47" t="s">
        <v>162</v>
      </c>
      <c r="C272" s="31"/>
      <c r="D272" s="337" t="s">
        <v>16</v>
      </c>
      <c r="E272" s="240"/>
      <c r="F272" s="240"/>
      <c r="G272" s="241"/>
      <c r="H272" s="56">
        <f>H277</f>
        <v>462092</v>
      </c>
      <c r="I272" s="43">
        <f>I273+I275+I276+I277+I274</f>
        <v>458655.31</v>
      </c>
      <c r="J272" s="64">
        <f>I272/H272*100</f>
        <v>99.25627580654934</v>
      </c>
    </row>
    <row r="273" spans="1:10" ht="12.75">
      <c r="A273" s="102"/>
      <c r="B273" s="22"/>
      <c r="C273" s="150" t="s">
        <v>77</v>
      </c>
      <c r="D273" s="369" t="s">
        <v>196</v>
      </c>
      <c r="E273" s="370"/>
      <c r="F273" s="370"/>
      <c r="G273" s="371"/>
      <c r="H273" s="73">
        <v>0</v>
      </c>
      <c r="I273" s="129">
        <v>5369.8</v>
      </c>
      <c r="J273" s="70">
        <v>0</v>
      </c>
    </row>
    <row r="274" spans="1:10" ht="12.75">
      <c r="A274" s="40"/>
      <c r="B274" s="159"/>
      <c r="C274" s="212" t="s">
        <v>35</v>
      </c>
      <c r="D274" s="306" t="s">
        <v>94</v>
      </c>
      <c r="E274" s="252"/>
      <c r="F274" s="252"/>
      <c r="G274" s="253"/>
      <c r="H274" s="82">
        <v>0</v>
      </c>
      <c r="I274" s="76">
        <v>0.5</v>
      </c>
      <c r="J274" s="69">
        <v>0</v>
      </c>
    </row>
    <row r="275" spans="1:10" ht="12.75">
      <c r="A275" s="42"/>
      <c r="B275" s="47"/>
      <c r="C275" s="211" t="s">
        <v>29</v>
      </c>
      <c r="D275" s="304" t="s">
        <v>59</v>
      </c>
      <c r="E275" s="215"/>
      <c r="F275" s="215"/>
      <c r="G275" s="216"/>
      <c r="H275" s="71">
        <v>0</v>
      </c>
      <c r="I275" s="78">
        <v>82.01</v>
      </c>
      <c r="J275" s="64">
        <v>0</v>
      </c>
    </row>
    <row r="276" spans="1:10" ht="35.25" customHeight="1">
      <c r="A276" s="42"/>
      <c r="B276" s="47"/>
      <c r="C276" s="211" t="s">
        <v>32</v>
      </c>
      <c r="D276" s="368" t="s">
        <v>72</v>
      </c>
      <c r="E276" s="286"/>
      <c r="F276" s="286"/>
      <c r="G276" s="287"/>
      <c r="H276" s="71"/>
      <c r="I276" s="78">
        <v>250</v>
      </c>
      <c r="J276" s="64">
        <v>0</v>
      </c>
    </row>
    <row r="277" spans="1:10" ht="12.75">
      <c r="A277" s="42"/>
      <c r="B277" s="47"/>
      <c r="C277" s="31">
        <v>6297</v>
      </c>
      <c r="D277" s="271" t="s">
        <v>72</v>
      </c>
      <c r="E277" s="213"/>
      <c r="F277" s="213"/>
      <c r="G277" s="244"/>
      <c r="H277" s="71">
        <v>462092</v>
      </c>
      <c r="I277" s="78">
        <v>452953</v>
      </c>
      <c r="J277" s="64">
        <f>I277/H277*100</f>
        <v>98.02225530846671</v>
      </c>
    </row>
    <row r="278" spans="1:10" ht="24.75" customHeight="1">
      <c r="A278" s="42"/>
      <c r="B278" s="47"/>
      <c r="C278" s="31"/>
      <c r="D278" s="271"/>
      <c r="E278" s="213"/>
      <c r="F278" s="213"/>
      <c r="G278" s="244"/>
      <c r="H278" s="71"/>
      <c r="I278" s="78"/>
      <c r="J278" s="64"/>
    </row>
    <row r="279" spans="1:10" ht="6.75" customHeight="1">
      <c r="A279" s="42"/>
      <c r="B279" s="47"/>
      <c r="C279" s="31"/>
      <c r="D279" s="87"/>
      <c r="E279" s="6"/>
      <c r="F279" s="6"/>
      <c r="G279" s="86"/>
      <c r="H279" s="71"/>
      <c r="I279" s="78"/>
      <c r="J279" s="64"/>
    </row>
    <row r="280" spans="1:10" ht="12.75">
      <c r="A280" s="42"/>
      <c r="B280" s="47" t="s">
        <v>175</v>
      </c>
      <c r="C280" s="31"/>
      <c r="D280" s="271" t="s">
        <v>188</v>
      </c>
      <c r="E280" s="283"/>
      <c r="F280" s="283"/>
      <c r="G280" s="284"/>
      <c r="H280" s="71">
        <f>H281</f>
        <v>461135</v>
      </c>
      <c r="I280" s="78">
        <f>I281</f>
        <v>462740.78</v>
      </c>
      <c r="J280" s="64">
        <f>I280/H280*100</f>
        <v>100.34822340529345</v>
      </c>
    </row>
    <row r="281" spans="1:10" ht="59.25" customHeight="1">
      <c r="A281" s="42"/>
      <c r="B281" s="47"/>
      <c r="C281" s="31">
        <v>2910</v>
      </c>
      <c r="D281" s="280" t="s">
        <v>186</v>
      </c>
      <c r="E281" s="273"/>
      <c r="F281" s="273"/>
      <c r="G281" s="274"/>
      <c r="H281" s="56">
        <v>461135</v>
      </c>
      <c r="I281" s="78">
        <v>462740.78</v>
      </c>
      <c r="J281" s="64">
        <f>I281/H281*100</f>
        <v>100.34822340529345</v>
      </c>
    </row>
    <row r="282" spans="1:10" ht="7.5" customHeight="1">
      <c r="A282" s="42"/>
      <c r="B282" s="47"/>
      <c r="C282" s="31"/>
      <c r="D282" s="88"/>
      <c r="E282" s="27"/>
      <c r="F282" s="27"/>
      <c r="G282" s="28"/>
      <c r="H282" s="56"/>
      <c r="I282" s="78"/>
      <c r="J282" s="64"/>
    </row>
    <row r="283" spans="1:10" ht="12.75">
      <c r="A283" s="42"/>
      <c r="B283" s="210" t="s">
        <v>176</v>
      </c>
      <c r="C283" s="31"/>
      <c r="D283" s="251" t="s">
        <v>184</v>
      </c>
      <c r="E283" s="343"/>
      <c r="F283" s="343"/>
      <c r="G283" s="282"/>
      <c r="H283" s="56">
        <f>H284+H285</f>
        <v>175712</v>
      </c>
      <c r="I283" s="78">
        <f>I284+I285</f>
        <v>191395.54</v>
      </c>
      <c r="J283" s="64">
        <f>I283/H283*100</f>
        <v>108.92570797668913</v>
      </c>
    </row>
    <row r="284" spans="1:10" ht="12.75">
      <c r="A284" s="42"/>
      <c r="B284" s="47"/>
      <c r="C284" s="211" t="s">
        <v>92</v>
      </c>
      <c r="D284" s="242" t="s">
        <v>93</v>
      </c>
      <c r="E284" s="243"/>
      <c r="F284" s="243"/>
      <c r="G284" s="272"/>
      <c r="H284" s="71">
        <v>120000</v>
      </c>
      <c r="I284" s="78">
        <v>135683.66</v>
      </c>
      <c r="J284" s="64">
        <f>I284/H284*100</f>
        <v>113.06971666666668</v>
      </c>
    </row>
    <row r="285" spans="1:10" ht="12.75">
      <c r="A285" s="42"/>
      <c r="B285" s="47"/>
      <c r="C285" s="211" t="s">
        <v>35</v>
      </c>
      <c r="D285" s="242" t="s">
        <v>94</v>
      </c>
      <c r="E285" s="229"/>
      <c r="F285" s="229"/>
      <c r="G285" s="230"/>
      <c r="H285" s="71">
        <v>55712</v>
      </c>
      <c r="I285" s="78">
        <v>55711.88</v>
      </c>
      <c r="J285" s="64">
        <f>I285/H285*100</f>
        <v>99.99978460654796</v>
      </c>
    </row>
    <row r="286" spans="1:10" ht="9" customHeight="1">
      <c r="A286" s="42"/>
      <c r="B286" s="47"/>
      <c r="C286" s="31"/>
      <c r="D286" s="58"/>
      <c r="E286" s="5"/>
      <c r="F286" s="5"/>
      <c r="G286" s="24"/>
      <c r="H286" s="71"/>
      <c r="I286" s="78"/>
      <c r="J286" s="64"/>
    </row>
    <row r="287" spans="1:10" ht="12.75">
      <c r="A287" s="42"/>
      <c r="B287" s="47" t="s">
        <v>163</v>
      </c>
      <c r="C287" s="31"/>
      <c r="D287" s="251" t="s">
        <v>67</v>
      </c>
      <c r="E287" s="219"/>
      <c r="F287" s="219"/>
      <c r="G287" s="220"/>
      <c r="H287" s="56">
        <v>5000</v>
      </c>
      <c r="I287" s="43">
        <f>I289</f>
        <v>7839.51</v>
      </c>
      <c r="J287" s="64">
        <f>I287/H287*100</f>
        <v>156.79020000000003</v>
      </c>
    </row>
    <row r="288" spans="1:10" ht="12.75">
      <c r="A288" s="42"/>
      <c r="B288" s="47"/>
      <c r="C288" s="31"/>
      <c r="D288" s="251"/>
      <c r="E288" s="219"/>
      <c r="F288" s="219"/>
      <c r="G288" s="220"/>
      <c r="H288" s="71"/>
      <c r="I288" s="78"/>
      <c r="J288" s="64"/>
    </row>
    <row r="289" spans="1:10" ht="12.75">
      <c r="A289" s="42"/>
      <c r="B289" s="47"/>
      <c r="C289" s="31" t="s">
        <v>34</v>
      </c>
      <c r="D289" s="242" t="s">
        <v>164</v>
      </c>
      <c r="E289" s="229"/>
      <c r="F289" s="229"/>
      <c r="G289" s="230"/>
      <c r="H289" s="71">
        <v>5000</v>
      </c>
      <c r="I289" s="78">
        <v>7839.51</v>
      </c>
      <c r="J289" s="64">
        <f>I289/H289*100</f>
        <v>156.79020000000003</v>
      </c>
    </row>
    <row r="290" spans="1:10" ht="12.75">
      <c r="A290" s="102"/>
      <c r="B290" s="47"/>
      <c r="C290" s="143"/>
      <c r="D290" s="3"/>
      <c r="E290" s="4"/>
      <c r="F290" s="4"/>
      <c r="G290" s="38"/>
      <c r="H290" s="71"/>
      <c r="I290" s="78"/>
      <c r="J290" s="70"/>
    </row>
    <row r="291" spans="1:10" ht="14.25" customHeight="1">
      <c r="A291" s="209" t="s">
        <v>177</v>
      </c>
      <c r="B291" s="105"/>
      <c r="C291" s="155"/>
      <c r="D291" s="91" t="s">
        <v>54</v>
      </c>
      <c r="E291" s="92"/>
      <c r="F291" s="92"/>
      <c r="G291" s="93"/>
      <c r="H291" s="156">
        <f>H293+H296</f>
        <v>214000</v>
      </c>
      <c r="I291" s="157">
        <f>I297</f>
        <v>11</v>
      </c>
      <c r="J291" s="139">
        <v>0</v>
      </c>
    </row>
    <row r="292" spans="1:10" ht="12.75">
      <c r="A292" s="145"/>
      <c r="B292" s="145"/>
      <c r="C292" s="170"/>
      <c r="D292" s="146"/>
      <c r="E292" s="147"/>
      <c r="F292" s="147"/>
      <c r="G292" s="148"/>
      <c r="H292" s="171"/>
      <c r="I292" s="172"/>
      <c r="J292" s="173"/>
    </row>
    <row r="293" spans="1:10" ht="12.75">
      <c r="A293" s="145"/>
      <c r="B293" s="142" t="s">
        <v>205</v>
      </c>
      <c r="C293" s="170"/>
      <c r="D293" s="368" t="s">
        <v>206</v>
      </c>
      <c r="E293" s="375"/>
      <c r="F293" s="375"/>
      <c r="G293" s="376"/>
      <c r="H293" s="179">
        <f>H294</f>
        <v>214000</v>
      </c>
      <c r="I293" s="131"/>
      <c r="J293" s="175">
        <v>0</v>
      </c>
    </row>
    <row r="294" spans="1:10" ht="36" customHeight="1">
      <c r="A294" s="145"/>
      <c r="B294" s="142"/>
      <c r="C294" s="178">
        <v>6297</v>
      </c>
      <c r="D294" s="368" t="s">
        <v>72</v>
      </c>
      <c r="E294" s="286"/>
      <c r="F294" s="286"/>
      <c r="G294" s="287"/>
      <c r="H294" s="179">
        <v>214000</v>
      </c>
      <c r="I294" s="131"/>
      <c r="J294" s="175">
        <v>0</v>
      </c>
    </row>
    <row r="295" spans="1:10" ht="11.25" customHeight="1">
      <c r="A295" s="145"/>
      <c r="B295" s="42"/>
      <c r="C295" s="178"/>
      <c r="D295" s="180"/>
      <c r="E295" s="181"/>
      <c r="F295" s="181"/>
      <c r="G295" s="182"/>
      <c r="H295" s="179"/>
      <c r="I295" s="131"/>
      <c r="J295" s="63"/>
    </row>
    <row r="296" spans="1:10" ht="12.75">
      <c r="A296" s="42"/>
      <c r="B296" s="42" t="s">
        <v>178</v>
      </c>
      <c r="C296" s="54"/>
      <c r="D296" s="285" t="s">
        <v>53</v>
      </c>
      <c r="E296" s="286"/>
      <c r="F296" s="286"/>
      <c r="G296" s="287"/>
      <c r="H296" s="71">
        <f>H297</f>
        <v>0</v>
      </c>
      <c r="I296" s="78">
        <f>I297</f>
        <v>11</v>
      </c>
      <c r="J296" s="63">
        <v>0</v>
      </c>
    </row>
    <row r="297" spans="1:10" ht="55.5" customHeight="1">
      <c r="A297" s="42"/>
      <c r="B297" s="42"/>
      <c r="C297" s="54">
        <v>2910</v>
      </c>
      <c r="D297" s="280" t="s">
        <v>186</v>
      </c>
      <c r="E297" s="273"/>
      <c r="F297" s="273"/>
      <c r="G297" s="274"/>
      <c r="H297" s="71">
        <v>0</v>
      </c>
      <c r="I297" s="78">
        <v>11</v>
      </c>
      <c r="J297" s="63">
        <v>0</v>
      </c>
    </row>
    <row r="298" spans="1:10" ht="9" customHeight="1">
      <c r="A298" s="102"/>
      <c r="B298" s="102"/>
      <c r="C298" s="2"/>
      <c r="D298" s="151"/>
      <c r="E298" s="152"/>
      <c r="F298" s="152"/>
      <c r="G298" s="153"/>
      <c r="H298" s="2"/>
      <c r="I298" s="154"/>
      <c r="J298" s="66"/>
    </row>
    <row r="299" spans="1:10" ht="14.25" customHeight="1">
      <c r="A299" s="132" t="s">
        <v>165</v>
      </c>
      <c r="B299" s="162"/>
      <c r="C299" s="113"/>
      <c r="D299" s="334" t="s">
        <v>64</v>
      </c>
      <c r="E299" s="335"/>
      <c r="F299" s="335"/>
      <c r="G299" s="336"/>
      <c r="H299" s="133">
        <f>H301+H309</f>
        <v>344202</v>
      </c>
      <c r="I299" s="134">
        <f>I301+I305+I309</f>
        <v>368492.22</v>
      </c>
      <c r="J299" s="149">
        <f>I299/H299*100</f>
        <v>107.05696654871267</v>
      </c>
    </row>
    <row r="300" spans="1:10" ht="12.75">
      <c r="A300" s="32"/>
      <c r="B300" s="40"/>
      <c r="C300" s="112"/>
      <c r="D300" s="19"/>
      <c r="E300" s="20"/>
      <c r="F300" s="20"/>
      <c r="G300" s="208"/>
      <c r="H300" s="82"/>
      <c r="I300" s="76"/>
      <c r="J300" s="69"/>
    </row>
    <row r="301" spans="1:10" ht="12.75">
      <c r="A301" s="23"/>
      <c r="B301" s="42" t="s">
        <v>166</v>
      </c>
      <c r="C301" s="54"/>
      <c r="D301" s="242" t="s">
        <v>57</v>
      </c>
      <c r="E301" s="243"/>
      <c r="F301" s="243"/>
      <c r="G301" s="272"/>
      <c r="H301" s="71">
        <f>H302</f>
        <v>95000</v>
      </c>
      <c r="I301" s="78">
        <f>I302+I303</f>
        <v>129216.88</v>
      </c>
      <c r="J301" s="64">
        <f>I301/H301*100</f>
        <v>136.01776842105264</v>
      </c>
    </row>
    <row r="302" spans="1:10" ht="12.75">
      <c r="A302" s="23"/>
      <c r="B302" s="42"/>
      <c r="C302" s="94" t="s">
        <v>33</v>
      </c>
      <c r="D302" s="305" t="s">
        <v>141</v>
      </c>
      <c r="E302" s="231"/>
      <c r="F302" s="231"/>
      <c r="G302" s="232"/>
      <c r="H302" s="71">
        <v>95000</v>
      </c>
      <c r="I302" s="78">
        <v>129055.66</v>
      </c>
      <c r="J302" s="64">
        <f>I302/H302*100</f>
        <v>135.84806315789476</v>
      </c>
    </row>
    <row r="303" spans="1:10" ht="12.75">
      <c r="A303" s="23"/>
      <c r="B303" s="42"/>
      <c r="C303" s="94" t="s">
        <v>35</v>
      </c>
      <c r="D303" s="242" t="s">
        <v>94</v>
      </c>
      <c r="E303" s="229"/>
      <c r="F303" s="229"/>
      <c r="G303" s="230"/>
      <c r="H303" s="71">
        <v>0</v>
      </c>
      <c r="I303" s="78">
        <v>161.22</v>
      </c>
      <c r="J303" s="64">
        <v>0</v>
      </c>
    </row>
    <row r="304" spans="1:10" ht="9" customHeight="1">
      <c r="A304" s="23"/>
      <c r="B304" s="42"/>
      <c r="C304" s="54"/>
      <c r="D304" s="3"/>
      <c r="E304" s="4"/>
      <c r="F304" s="4"/>
      <c r="G304" s="38"/>
      <c r="H304" s="71"/>
      <c r="I304" s="78"/>
      <c r="J304" s="64"/>
    </row>
    <row r="305" spans="1:10" ht="12.75">
      <c r="A305" s="23"/>
      <c r="B305" s="42" t="s">
        <v>179</v>
      </c>
      <c r="C305" s="54"/>
      <c r="D305" s="242" t="s">
        <v>194</v>
      </c>
      <c r="E305" s="229"/>
      <c r="F305" s="229"/>
      <c r="G305" s="230"/>
      <c r="H305" s="56">
        <f>H307+H306</f>
        <v>0</v>
      </c>
      <c r="I305" s="43">
        <f>I307+I306</f>
        <v>170</v>
      </c>
      <c r="J305" s="64">
        <v>0</v>
      </c>
    </row>
    <row r="306" spans="1:10" ht="12.75">
      <c r="A306" s="23"/>
      <c r="B306" s="42"/>
      <c r="C306" s="94" t="s">
        <v>29</v>
      </c>
      <c r="D306" s="242" t="s">
        <v>180</v>
      </c>
      <c r="E306" s="243"/>
      <c r="F306" s="243"/>
      <c r="G306" s="272"/>
      <c r="H306" s="56">
        <v>0</v>
      </c>
      <c r="I306" s="43">
        <v>9.5</v>
      </c>
      <c r="J306" s="64">
        <v>0</v>
      </c>
    </row>
    <row r="307" spans="1:10" ht="54.75" customHeight="1">
      <c r="A307" s="23"/>
      <c r="B307" s="42"/>
      <c r="C307" s="54">
        <v>2910</v>
      </c>
      <c r="D307" s="280" t="s">
        <v>186</v>
      </c>
      <c r="E307" s="273"/>
      <c r="F307" s="273"/>
      <c r="G307" s="274"/>
      <c r="H307" s="71">
        <v>0</v>
      </c>
      <c r="I307" s="78">
        <v>160.5</v>
      </c>
      <c r="J307" s="64">
        <v>0</v>
      </c>
    </row>
    <row r="308" spans="1:10" ht="9.75" customHeight="1">
      <c r="A308" s="23"/>
      <c r="B308" s="42"/>
      <c r="C308" s="54"/>
      <c r="D308" s="190"/>
      <c r="E308" s="158"/>
      <c r="F308" s="158"/>
      <c r="G308" s="191"/>
      <c r="H308" s="71"/>
      <c r="I308" s="78"/>
      <c r="J308" s="64"/>
    </row>
    <row r="309" spans="1:10" ht="12.75">
      <c r="A309" s="188"/>
      <c r="B309" s="142" t="s">
        <v>181</v>
      </c>
      <c r="C309" s="178"/>
      <c r="D309" s="372" t="s">
        <v>2</v>
      </c>
      <c r="E309" s="373"/>
      <c r="F309" s="373"/>
      <c r="G309" s="374"/>
      <c r="H309" s="179">
        <f>H310</f>
        <v>249202</v>
      </c>
      <c r="I309" s="131">
        <f>I310</f>
        <v>239105.34</v>
      </c>
      <c r="J309" s="67">
        <v>0</v>
      </c>
    </row>
    <row r="310" spans="1:10" ht="41.25" customHeight="1">
      <c r="A310" s="23"/>
      <c r="B310" s="42"/>
      <c r="C310" s="54">
        <v>6297</v>
      </c>
      <c r="D310" s="227" t="s">
        <v>72</v>
      </c>
      <c r="E310" s="228"/>
      <c r="F310" s="228"/>
      <c r="G310" s="237"/>
      <c r="H310" s="71">
        <v>249202</v>
      </c>
      <c r="I310" s="78">
        <v>239105.34</v>
      </c>
      <c r="J310" s="64">
        <v>0</v>
      </c>
    </row>
    <row r="311" spans="1:10" ht="12.75">
      <c r="A311" s="33"/>
      <c r="B311" s="102"/>
      <c r="C311" s="111"/>
      <c r="D311" s="192"/>
      <c r="E311" s="189"/>
      <c r="F311" s="189"/>
      <c r="G311" s="193"/>
      <c r="H311" s="73"/>
      <c r="I311" s="129"/>
      <c r="J311" s="70"/>
    </row>
    <row r="312" spans="1:10" ht="12.75">
      <c r="A312" s="102"/>
      <c r="B312" s="184"/>
      <c r="C312" s="160"/>
      <c r="D312" s="21" t="s">
        <v>167</v>
      </c>
      <c r="E312" s="160"/>
      <c r="F312" s="160"/>
      <c r="G312" s="185"/>
      <c r="H312" s="161">
        <f>H10+H19+H26+H48+H54+H78+H94+H102+H152+H161+H195+H252+H259+H270+H291+H299</f>
        <v>42775621.85</v>
      </c>
      <c r="I312" s="186">
        <f>I10+I26+I48+I54+I78+I94+I102+I152+I161+I195+I252+I259+I270+I299+I291+I19</f>
        <v>41794890.90999999</v>
      </c>
      <c r="J312" s="187">
        <f>I312/H312*100</f>
        <v>97.70726666829273</v>
      </c>
    </row>
    <row r="313" spans="1:10" ht="12.75">
      <c r="A313" s="47"/>
      <c r="B313" s="47"/>
      <c r="C313" s="5"/>
      <c r="D313" s="5"/>
      <c r="E313" s="5"/>
      <c r="F313" s="5"/>
      <c r="G313" s="5"/>
      <c r="H313" s="15"/>
      <c r="I313" s="16"/>
      <c r="J313" s="57"/>
    </row>
  </sheetData>
  <sheetProtection/>
  <mergeCells count="187">
    <mergeCell ref="D301:G301"/>
    <mergeCell ref="D302:G302"/>
    <mergeCell ref="D22:G22"/>
    <mergeCell ref="D23:G23"/>
    <mergeCell ref="D38:G38"/>
    <mergeCell ref="D100:G100"/>
    <mergeCell ref="D118:G118"/>
    <mergeCell ref="D198:G198"/>
    <mergeCell ref="D197:G197"/>
    <mergeCell ref="D242:G242"/>
    <mergeCell ref="D305:G305"/>
    <mergeCell ref="D306:G306"/>
    <mergeCell ref="D307:G307"/>
    <mergeCell ref="D309:G309"/>
    <mergeCell ref="D310:G310"/>
    <mergeCell ref="D24:G24"/>
    <mergeCell ref="D296:G296"/>
    <mergeCell ref="D297:G297"/>
    <mergeCell ref="D299:G299"/>
    <mergeCell ref="D293:G293"/>
    <mergeCell ref="D287:G288"/>
    <mergeCell ref="D289:G289"/>
    <mergeCell ref="D261:G262"/>
    <mergeCell ref="D264:G264"/>
    <mergeCell ref="D266:G266"/>
    <mergeCell ref="D267:G269"/>
    <mergeCell ref="D270:G270"/>
    <mergeCell ref="D272:G272"/>
    <mergeCell ref="D263:G263"/>
    <mergeCell ref="D274:G274"/>
    <mergeCell ref="D294:G294"/>
    <mergeCell ref="D273:G273"/>
    <mergeCell ref="D277:G278"/>
    <mergeCell ref="D280:G280"/>
    <mergeCell ref="D281:G281"/>
    <mergeCell ref="D283:G283"/>
    <mergeCell ref="D284:G284"/>
    <mergeCell ref="D275:G275"/>
    <mergeCell ref="D276:G276"/>
    <mergeCell ref="D285:G285"/>
    <mergeCell ref="D254:G254"/>
    <mergeCell ref="D255:G255"/>
    <mergeCell ref="D256:G256"/>
    <mergeCell ref="D257:G257"/>
    <mergeCell ref="D258:G258"/>
    <mergeCell ref="D259:G259"/>
    <mergeCell ref="D240:G240"/>
    <mergeCell ref="D241:G241"/>
    <mergeCell ref="D243:G245"/>
    <mergeCell ref="D247:G247"/>
    <mergeCell ref="D249:G250"/>
    <mergeCell ref="D252:G252"/>
    <mergeCell ref="D248:G248"/>
    <mergeCell ref="D228:G229"/>
    <mergeCell ref="D231:G231"/>
    <mergeCell ref="D232:G233"/>
    <mergeCell ref="D235:G235"/>
    <mergeCell ref="D236:G236"/>
    <mergeCell ref="D237:G238"/>
    <mergeCell ref="D207:G209"/>
    <mergeCell ref="D211:G213"/>
    <mergeCell ref="D214:G215"/>
    <mergeCell ref="D217:G219"/>
    <mergeCell ref="D221:G222"/>
    <mergeCell ref="D226:G227"/>
    <mergeCell ref="D200:G202"/>
    <mergeCell ref="D203:G203"/>
    <mergeCell ref="D204:G205"/>
    <mergeCell ref="D206:G206"/>
    <mergeCell ref="D303:G303"/>
    <mergeCell ref="D183:G184"/>
    <mergeCell ref="D186:G186"/>
    <mergeCell ref="D187:G187"/>
    <mergeCell ref="D189:G189"/>
    <mergeCell ref="D190:G190"/>
    <mergeCell ref="D195:G195"/>
    <mergeCell ref="D193:G193"/>
    <mergeCell ref="D192:G192"/>
    <mergeCell ref="D169:G171"/>
    <mergeCell ref="D173:G173"/>
    <mergeCell ref="D174:G176"/>
    <mergeCell ref="D178:G178"/>
    <mergeCell ref="D179:G181"/>
    <mergeCell ref="D182:G182"/>
    <mergeCell ref="D159:G159"/>
    <mergeCell ref="D161:G161"/>
    <mergeCell ref="D163:G163"/>
    <mergeCell ref="D164:G166"/>
    <mergeCell ref="D167:G167"/>
    <mergeCell ref="D168:G168"/>
    <mergeCell ref="D149:G149"/>
    <mergeCell ref="D150:G150"/>
    <mergeCell ref="D152:G152"/>
    <mergeCell ref="D154:G155"/>
    <mergeCell ref="D156:G156"/>
    <mergeCell ref="D158:G158"/>
    <mergeCell ref="D138:G139"/>
    <mergeCell ref="D140:G140"/>
    <mergeCell ref="D141:G141"/>
    <mergeCell ref="D142:G144"/>
    <mergeCell ref="D145:G146"/>
    <mergeCell ref="D147:G148"/>
    <mergeCell ref="D130:G130"/>
    <mergeCell ref="D131:G131"/>
    <mergeCell ref="D132:G132"/>
    <mergeCell ref="D133:G133"/>
    <mergeCell ref="D134:G134"/>
    <mergeCell ref="D135:G136"/>
    <mergeCell ref="D120:G121"/>
    <mergeCell ref="D123:G125"/>
    <mergeCell ref="D126:G126"/>
    <mergeCell ref="D127:G127"/>
    <mergeCell ref="D128:G128"/>
    <mergeCell ref="D129:G129"/>
    <mergeCell ref="D113:G113"/>
    <mergeCell ref="D114:G114"/>
    <mergeCell ref="D115:G115"/>
    <mergeCell ref="D116:G116"/>
    <mergeCell ref="D117:G117"/>
    <mergeCell ref="D119:G119"/>
    <mergeCell ref="I102:I104"/>
    <mergeCell ref="J102:J104"/>
    <mergeCell ref="D106:G106"/>
    <mergeCell ref="D107:G108"/>
    <mergeCell ref="D109:G109"/>
    <mergeCell ref="D111:G112"/>
    <mergeCell ref="H94:H95"/>
    <mergeCell ref="I94:I95"/>
    <mergeCell ref="J94:J95"/>
    <mergeCell ref="D97:G97"/>
    <mergeCell ref="D98:G99"/>
    <mergeCell ref="A102:A104"/>
    <mergeCell ref="B102:B104"/>
    <mergeCell ref="C102:C104"/>
    <mergeCell ref="D102:G104"/>
    <mergeCell ref="H102:H104"/>
    <mergeCell ref="D80:G81"/>
    <mergeCell ref="D82:G84"/>
    <mergeCell ref="D86:G86"/>
    <mergeCell ref="D87:G90"/>
    <mergeCell ref="A94:A95"/>
    <mergeCell ref="B94:B95"/>
    <mergeCell ref="C94:C95"/>
    <mergeCell ref="D94:G95"/>
    <mergeCell ref="D92:G92"/>
    <mergeCell ref="D91:G91"/>
    <mergeCell ref="D68:G68"/>
    <mergeCell ref="D70:G70"/>
    <mergeCell ref="D71:G71"/>
    <mergeCell ref="D73:G73"/>
    <mergeCell ref="D74:G76"/>
    <mergeCell ref="D78:G78"/>
    <mergeCell ref="D56:G56"/>
    <mergeCell ref="D57:G59"/>
    <mergeCell ref="D60:G62"/>
    <mergeCell ref="D64:G64"/>
    <mergeCell ref="D65:G66"/>
    <mergeCell ref="D67:G67"/>
    <mergeCell ref="D45:G45"/>
    <mergeCell ref="D46:G46"/>
    <mergeCell ref="D48:G48"/>
    <mergeCell ref="D50:G50"/>
    <mergeCell ref="D51:G53"/>
    <mergeCell ref="D54:G54"/>
    <mergeCell ref="D29:G30"/>
    <mergeCell ref="D31:G34"/>
    <mergeCell ref="D35:G36"/>
    <mergeCell ref="D37:G37"/>
    <mergeCell ref="D40:G40"/>
    <mergeCell ref="D41:G44"/>
    <mergeCell ref="D10:G10"/>
    <mergeCell ref="D12:G12"/>
    <mergeCell ref="D13:G14"/>
    <mergeCell ref="D15:G18"/>
    <mergeCell ref="D26:G26"/>
    <mergeCell ref="D28:G28"/>
    <mergeCell ref="D19:G19"/>
    <mergeCell ref="D21:G21"/>
    <mergeCell ref="I1:J1"/>
    <mergeCell ref="A4:J4"/>
    <mergeCell ref="A7:A9"/>
    <mergeCell ref="B7:B9"/>
    <mergeCell ref="C7:C9"/>
    <mergeCell ref="D7:G9"/>
    <mergeCell ref="H7:H9"/>
    <mergeCell ref="I7:I9"/>
    <mergeCell ref="J7:J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MIKOLAJCYZK</dc:creator>
  <cp:keywords/>
  <dc:description/>
  <cp:lastModifiedBy>Klimek</cp:lastModifiedBy>
  <cp:lastPrinted>2010-12-31T10:52:21Z</cp:lastPrinted>
  <dcterms:created xsi:type="dcterms:W3CDTF">2002-07-30T07:59:41Z</dcterms:created>
  <dcterms:modified xsi:type="dcterms:W3CDTF">2011-04-11T08:39:22Z</dcterms:modified>
  <cp:category/>
  <cp:version/>
  <cp:contentType/>
  <cp:contentStatus/>
</cp:coreProperties>
</file>