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zestawienie ofert" sheetId="1" r:id="rId1"/>
  </sheets>
  <calcPr calcId="144525"/>
</workbook>
</file>

<file path=xl/calcChain.xml><?xml version="1.0" encoding="utf-8"?>
<calcChain xmlns="http://schemas.openxmlformats.org/spreadsheetml/2006/main">
  <c r="N12" i="1" l="1"/>
  <c r="K17" i="1"/>
  <c r="N17" i="1" s="1"/>
  <c r="K16" i="1"/>
  <c r="N16" i="1" s="1"/>
  <c r="K15" i="1"/>
  <c r="N15" i="1" s="1"/>
  <c r="J14" i="1"/>
  <c r="K14" i="1" s="1"/>
  <c r="N14" i="1" s="1"/>
  <c r="K13" i="1"/>
  <c r="N13" i="1" s="1"/>
  <c r="J6" i="1" l="1"/>
  <c r="J5" i="1" l="1"/>
  <c r="J9" i="1" l="1"/>
  <c r="J8" i="1"/>
  <c r="J4" i="1" l="1"/>
  <c r="J7" i="1" l="1"/>
</calcChain>
</file>

<file path=xl/sharedStrings.xml><?xml version="1.0" encoding="utf-8"?>
<sst xmlns="http://schemas.openxmlformats.org/spreadsheetml/2006/main" count="48" uniqueCount="43">
  <si>
    <t xml:space="preserve">Lp. </t>
  </si>
  <si>
    <t>Wykonawca</t>
  </si>
  <si>
    <t>cena zadanie 1</t>
  </si>
  <si>
    <t>a</t>
  </si>
  <si>
    <t>b</t>
  </si>
  <si>
    <t>c</t>
  </si>
  <si>
    <t>d</t>
  </si>
  <si>
    <t>e</t>
  </si>
  <si>
    <t>f</t>
  </si>
  <si>
    <t>g</t>
  </si>
  <si>
    <t>suma a+b+c+d+e+f+g</t>
  </si>
  <si>
    <t>cena zadanie 3</t>
  </si>
  <si>
    <t>cena zadanie 4</t>
  </si>
  <si>
    <t>1.</t>
  </si>
  <si>
    <t>2.</t>
  </si>
  <si>
    <t>punkty  kryterium cena</t>
  </si>
  <si>
    <t>punkty termin</t>
  </si>
  <si>
    <t>Firma "Czerli" Lidia Czerwińska  ul. Platanowa 1 85-445 Bydgoszcz</t>
  </si>
  <si>
    <t>Lp.</t>
  </si>
  <si>
    <t>suma zad. 1</t>
  </si>
  <si>
    <t>* 82%</t>
  </si>
  <si>
    <t>cena zad. 2</t>
  </si>
  <si>
    <t>* 1%</t>
  </si>
  <si>
    <t>cena zad.3</t>
  </si>
  <si>
    <t>cena zad.4</t>
  </si>
  <si>
    <t>* 2%</t>
  </si>
  <si>
    <t>* 10 %</t>
  </si>
  <si>
    <t>Punkty łącznie</t>
  </si>
  <si>
    <t>Wynik</t>
  </si>
  <si>
    <t>termin operaty</t>
  </si>
  <si>
    <t>3.</t>
  </si>
  <si>
    <t>4.</t>
  </si>
  <si>
    <t>5.</t>
  </si>
  <si>
    <t>Wycena Nieruchomości Robert Rólka ul. Pestolozziego 16/37 85-095 Bydgoszcz</t>
  </si>
  <si>
    <t>termin wykonania - operaty</t>
  </si>
  <si>
    <t xml:space="preserve">3. </t>
  </si>
  <si>
    <t xml:space="preserve">Wycena Nieruchomości      ER-KA Katarzyna Rudowska ul. Witkowskiego 6/4           87-100 Toruń </t>
  </si>
  <si>
    <t>Filip Rybacki  Hanna Wójt-Rybacka s.c                                        ul. Skłodowskiej Curie 48/59 85-088 Bydgoszcz</t>
  </si>
  <si>
    <t>EKSPERT Biuro Wycen Nieruchomości i Usług Projektowych Lidia Barbara Malak                                                ul. Kraskowa 17 85-456 Bydgoszcz</t>
  </si>
  <si>
    <t>cena zadanie   2</t>
  </si>
  <si>
    <t>6.</t>
  </si>
  <si>
    <t xml:space="preserve">P.G.P. GEOPREX s.c. 
St. Górnikiewicz, 
L. Górnikiewicz – Karwowska W. Karwowski
ul. Kościuszki 27 
85-079 Bydgoszcz
</t>
  </si>
  <si>
    <t>ZESTAWIENIE I OCENA OFERT 28.12.2022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</si>
</sst>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6" fillId="0" borderId="3" xfId="0" applyFont="1" applyBorder="1"/>
    <xf numFmtId="0" fontId="0" fillId="0" borderId="1" xfId="0" applyFill="1" applyBorder="1"/>
    <xf numFmtId="0" fontId="0" fillId="0" borderId="2" xfId="0" applyBorder="1"/>
    <xf numFmtId="0" fontId="4" fillId="0" borderId="2" xfId="0" applyFont="1" applyBorder="1"/>
    <xf numFmtId="0" fontId="0" fillId="0" borderId="0" xfId="0" applyFill="1" applyBorder="1"/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/>
    </xf>
    <xf numFmtId="43" fontId="7" fillId="0" borderId="1" xfId="0" applyNumberFormat="1" applyFont="1" applyBorder="1" applyAlignment="1">
      <alignment vertical="center"/>
    </xf>
    <xf numFmtId="43" fontId="8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3" fontId="3" fillId="4" borderId="6" xfId="1" applyFont="1" applyFill="1" applyBorder="1"/>
    <xf numFmtId="43" fontId="0" fillId="4" borderId="1" xfId="1" applyFont="1" applyFill="1" applyBorder="1"/>
    <xf numFmtId="2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3" fontId="3" fillId="4" borderId="6" xfId="1" applyFont="1" applyFill="1" applyBorder="1" applyAlignment="1">
      <alignment horizontal="center"/>
    </xf>
    <xf numFmtId="43" fontId="0" fillId="4" borderId="1" xfId="1" applyFont="1" applyFill="1" applyBorder="1" applyAlignment="1">
      <alignment horizontal="center"/>
    </xf>
    <xf numFmtId="0" fontId="0" fillId="4" borderId="5" xfId="0" applyFill="1" applyBorder="1" applyAlignment="1">
      <alignment wrapText="1"/>
    </xf>
    <xf numFmtId="2" fontId="3" fillId="5" borderId="6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1" fontId="3" fillId="3" borderId="6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5" xfId="0" applyFill="1" applyBorder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4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3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43" fontId="0" fillId="0" borderId="1" xfId="1" applyFont="1" applyFill="1" applyBorder="1" applyAlignment="1">
      <alignment vertical="center"/>
    </xf>
    <xf numFmtId="43" fontId="8" fillId="0" borderId="1" xfId="1" applyFont="1" applyFill="1" applyBorder="1" applyAlignment="1">
      <alignment vertical="center"/>
    </xf>
    <xf numFmtId="43" fontId="9" fillId="0" borderId="1" xfId="1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13" fillId="0" borderId="0" xfId="0" applyFont="1"/>
    <xf numFmtId="0" fontId="3" fillId="0" borderId="1" xfId="0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3" fillId="4" borderId="6" xfId="1" applyFont="1" applyFill="1" applyBorder="1" applyAlignment="1">
      <alignment horizontal="center" vertical="center"/>
    </xf>
    <xf numFmtId="43" fontId="0" fillId="4" borderId="1" xfId="1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6" fillId="0" borderId="0" xfId="0" applyFont="1"/>
    <xf numFmtId="0" fontId="3" fillId="0" borderId="6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topLeftCell="A7" workbookViewId="0">
      <selection activeCell="O11" sqref="O11"/>
    </sheetView>
  </sheetViews>
  <sheetFormatPr defaultRowHeight="15" x14ac:dyDescent="0.25"/>
  <cols>
    <col min="1" max="1" width="4" customWidth="1"/>
    <col min="2" max="2" width="25.7109375" customWidth="1"/>
    <col min="3" max="3" width="11" customWidth="1"/>
    <col min="4" max="4" width="13.28515625" customWidth="1"/>
    <col min="5" max="5" width="11.42578125" customWidth="1"/>
    <col min="6" max="6" width="12" customWidth="1"/>
    <col min="7" max="7" width="11.28515625" customWidth="1"/>
    <col min="8" max="8" width="11.28515625" bestFit="1" customWidth="1"/>
    <col min="9" max="9" width="12.140625" customWidth="1"/>
    <col min="10" max="10" width="14.42578125" customWidth="1"/>
    <col min="11" max="11" width="13.28515625" customWidth="1"/>
    <col min="12" max="12" width="12.7109375" customWidth="1"/>
    <col min="13" max="13" width="12.85546875" customWidth="1"/>
    <col min="14" max="14" width="13.7109375" customWidth="1"/>
    <col min="15" max="15" width="12.140625" customWidth="1"/>
    <col min="17" max="17" width="12.42578125" customWidth="1"/>
    <col min="18" max="18" width="12.85546875" customWidth="1"/>
  </cols>
  <sheetData>
    <row r="1" spans="1:20" x14ac:dyDescent="0.25">
      <c r="B1" s="77" t="s">
        <v>42</v>
      </c>
    </row>
    <row r="2" spans="1:20" ht="35.25" customHeight="1" x14ac:dyDescent="0.25">
      <c r="A2" s="64" t="s">
        <v>0</v>
      </c>
      <c r="B2" s="65" t="s">
        <v>1</v>
      </c>
      <c r="C2" s="64" t="s">
        <v>2</v>
      </c>
      <c r="D2" s="64"/>
      <c r="E2" s="64"/>
      <c r="F2" s="64"/>
      <c r="G2" s="64"/>
      <c r="H2" s="64"/>
      <c r="I2" s="64"/>
      <c r="J2" s="67" t="s">
        <v>10</v>
      </c>
      <c r="K2" s="68" t="s">
        <v>39</v>
      </c>
      <c r="L2" s="62" t="s">
        <v>11</v>
      </c>
      <c r="M2" s="63" t="s">
        <v>12</v>
      </c>
      <c r="N2" s="62" t="s">
        <v>34</v>
      </c>
      <c r="O2" s="43"/>
    </row>
    <row r="3" spans="1:20" x14ac:dyDescent="0.25">
      <c r="A3" s="64"/>
      <c r="B3" s="66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67"/>
      <c r="K3" s="69"/>
      <c r="L3" s="62"/>
      <c r="M3" s="63"/>
      <c r="N3" s="62"/>
      <c r="O3" s="44"/>
    </row>
    <row r="4" spans="1:20" ht="88.5" customHeight="1" x14ac:dyDescent="0.25">
      <c r="A4" s="3" t="s">
        <v>13</v>
      </c>
      <c r="B4" s="7" t="s">
        <v>38</v>
      </c>
      <c r="C4" s="8">
        <v>400</v>
      </c>
      <c r="D4" s="8">
        <v>350</v>
      </c>
      <c r="E4" s="8">
        <v>320</v>
      </c>
      <c r="F4" s="8">
        <v>320</v>
      </c>
      <c r="G4" s="8">
        <v>300</v>
      </c>
      <c r="H4" s="8">
        <v>200</v>
      </c>
      <c r="I4" s="8">
        <v>150</v>
      </c>
      <c r="J4" s="10">
        <f>C4+D4+E4+F4+G4+H4+I4</f>
        <v>2040</v>
      </c>
      <c r="K4" s="9">
        <v>850</v>
      </c>
      <c r="L4" s="8">
        <v>700</v>
      </c>
      <c r="M4" s="8">
        <v>1200</v>
      </c>
      <c r="N4" s="46">
        <v>7</v>
      </c>
      <c r="O4" s="4"/>
    </row>
    <row r="5" spans="1:20" ht="88.5" customHeight="1" x14ac:dyDescent="0.25">
      <c r="A5" s="3" t="s">
        <v>14</v>
      </c>
      <c r="B5" s="33" t="s">
        <v>37</v>
      </c>
      <c r="C5" s="8">
        <v>700</v>
      </c>
      <c r="D5" s="8">
        <v>500</v>
      </c>
      <c r="E5" s="8">
        <v>500</v>
      </c>
      <c r="F5" s="8">
        <v>400</v>
      </c>
      <c r="G5" s="8">
        <v>350</v>
      </c>
      <c r="H5" s="8">
        <v>200</v>
      </c>
      <c r="I5" s="8">
        <v>150</v>
      </c>
      <c r="J5" s="10">
        <f>SUM(C5:I5)</f>
        <v>2800</v>
      </c>
      <c r="K5" s="9">
        <v>700</v>
      </c>
      <c r="L5" s="8">
        <v>700</v>
      </c>
      <c r="M5" s="8">
        <v>400</v>
      </c>
      <c r="N5" s="46">
        <v>7</v>
      </c>
      <c r="O5" s="4"/>
    </row>
    <row r="6" spans="1:20" ht="88.5" customHeight="1" x14ac:dyDescent="0.25">
      <c r="A6" s="3" t="s">
        <v>35</v>
      </c>
      <c r="B6" s="33" t="s">
        <v>36</v>
      </c>
      <c r="C6" s="8">
        <v>800</v>
      </c>
      <c r="D6" s="8">
        <v>738</v>
      </c>
      <c r="E6" s="8">
        <v>677</v>
      </c>
      <c r="F6" s="8">
        <v>615</v>
      </c>
      <c r="G6" s="8">
        <v>554</v>
      </c>
      <c r="H6" s="8">
        <v>492</v>
      </c>
      <c r="I6" s="8">
        <v>431</v>
      </c>
      <c r="J6" s="10">
        <f>SUM(C6:I6)</f>
        <v>4307</v>
      </c>
      <c r="K6" s="9">
        <v>1107</v>
      </c>
      <c r="L6" s="8">
        <v>1107</v>
      </c>
      <c r="M6" s="8">
        <v>861</v>
      </c>
      <c r="N6" s="46">
        <v>10</v>
      </c>
      <c r="O6" s="4"/>
    </row>
    <row r="7" spans="1:20" ht="71.25" customHeight="1" x14ac:dyDescent="0.25">
      <c r="A7" s="52" t="s">
        <v>31</v>
      </c>
      <c r="B7" s="33" t="s">
        <v>17</v>
      </c>
      <c r="C7" s="48">
        <v>450</v>
      </c>
      <c r="D7" s="48">
        <v>400</v>
      </c>
      <c r="E7" s="48">
        <v>400</v>
      </c>
      <c r="F7" s="48">
        <v>300</v>
      </c>
      <c r="G7" s="48">
        <v>200</v>
      </c>
      <c r="H7" s="48">
        <v>200</v>
      </c>
      <c r="I7" s="48">
        <v>150</v>
      </c>
      <c r="J7" s="49">
        <f>SUM(C7:I7)</f>
        <v>2100</v>
      </c>
      <c r="K7" s="50">
        <v>600</v>
      </c>
      <c r="L7" s="48">
        <v>500</v>
      </c>
      <c r="M7" s="48">
        <v>500</v>
      </c>
      <c r="N7" s="51">
        <v>10</v>
      </c>
      <c r="O7" s="5"/>
    </row>
    <row r="8" spans="1:20" ht="62.25" customHeight="1" x14ac:dyDescent="0.25">
      <c r="A8" s="1" t="s">
        <v>32</v>
      </c>
      <c r="B8" s="55" t="s">
        <v>33</v>
      </c>
      <c r="C8" s="56">
        <v>800</v>
      </c>
      <c r="D8" s="56">
        <v>400</v>
      </c>
      <c r="E8" s="56">
        <v>300</v>
      </c>
      <c r="F8" s="56">
        <v>100</v>
      </c>
      <c r="G8" s="56">
        <v>250</v>
      </c>
      <c r="H8" s="56">
        <v>80</v>
      </c>
      <c r="I8" s="56">
        <v>60</v>
      </c>
      <c r="J8" s="49">
        <f>SUM(C8:I8)</f>
        <v>1990</v>
      </c>
      <c r="K8" s="56">
        <v>450</v>
      </c>
      <c r="L8" s="56">
        <v>400</v>
      </c>
      <c r="M8" s="56">
        <v>100</v>
      </c>
      <c r="N8" s="57">
        <v>10</v>
      </c>
    </row>
    <row r="9" spans="1:20" ht="106.5" customHeight="1" x14ac:dyDescent="0.25">
      <c r="A9" s="1" t="s">
        <v>40</v>
      </c>
      <c r="B9" s="33" t="s">
        <v>41</v>
      </c>
      <c r="C9" s="56">
        <v>1000</v>
      </c>
      <c r="D9" s="56">
        <v>1000</v>
      </c>
      <c r="E9" s="56">
        <v>900</v>
      </c>
      <c r="F9" s="56">
        <v>800</v>
      </c>
      <c r="G9" s="56">
        <v>500</v>
      </c>
      <c r="H9" s="56">
        <v>400</v>
      </c>
      <c r="I9" s="56">
        <v>300</v>
      </c>
      <c r="J9" s="49">
        <f>SUM(C9:I9)</f>
        <v>4900</v>
      </c>
      <c r="K9" s="56">
        <v>1100</v>
      </c>
      <c r="L9" s="56">
        <v>1000</v>
      </c>
      <c r="M9" s="56">
        <v>900</v>
      </c>
      <c r="N9" s="57">
        <v>8</v>
      </c>
    </row>
    <row r="11" spans="1:20" ht="54" customHeight="1" thickBot="1" x14ac:dyDescent="0.3">
      <c r="B11" s="38" t="s">
        <v>18</v>
      </c>
      <c r="C11" s="39" t="s">
        <v>19</v>
      </c>
      <c r="D11" s="40" t="s">
        <v>20</v>
      </c>
      <c r="E11" s="39" t="s">
        <v>21</v>
      </c>
      <c r="F11" s="41" t="s">
        <v>22</v>
      </c>
      <c r="G11" s="39" t="s">
        <v>23</v>
      </c>
      <c r="H11" s="42" t="s">
        <v>26</v>
      </c>
      <c r="I11" s="39" t="s">
        <v>24</v>
      </c>
      <c r="J11" s="38" t="s">
        <v>25</v>
      </c>
      <c r="K11" s="31" t="s">
        <v>15</v>
      </c>
      <c r="L11" s="45" t="s">
        <v>29</v>
      </c>
      <c r="M11" s="36" t="s">
        <v>16</v>
      </c>
      <c r="N11" s="37" t="s">
        <v>27</v>
      </c>
      <c r="O11" s="95" t="s">
        <v>28</v>
      </c>
      <c r="Q11" s="79"/>
      <c r="R11" s="80"/>
      <c r="S11" s="81"/>
      <c r="T11" s="82"/>
    </row>
    <row r="12" spans="1:20" ht="15.75" customHeight="1" x14ac:dyDescent="0.25">
      <c r="B12" s="78" t="s">
        <v>13</v>
      </c>
      <c r="C12" s="59">
        <v>2040</v>
      </c>
      <c r="D12" s="70">
        <v>80</v>
      </c>
      <c r="E12" s="29">
        <v>850</v>
      </c>
      <c r="F12" s="13">
        <v>0.53</v>
      </c>
      <c r="G12" s="29">
        <v>700</v>
      </c>
      <c r="H12" s="72">
        <v>5.7</v>
      </c>
      <c r="I12" s="22">
        <v>1200</v>
      </c>
      <c r="J12" s="15">
        <v>0.17</v>
      </c>
      <c r="K12" s="74">
        <v>86.4</v>
      </c>
      <c r="L12" s="16">
        <v>7</v>
      </c>
      <c r="M12" s="34">
        <v>5</v>
      </c>
      <c r="N12" s="32">
        <f>SUM(K12,M12)</f>
        <v>91.4</v>
      </c>
      <c r="O12" s="18">
        <v>2</v>
      </c>
      <c r="Q12" s="83"/>
      <c r="R12" s="92"/>
      <c r="S12" s="84"/>
      <c r="T12" s="85"/>
    </row>
    <row r="13" spans="1:20" ht="20.25" customHeight="1" x14ac:dyDescent="0.25">
      <c r="B13" s="58" t="s">
        <v>14</v>
      </c>
      <c r="C13" s="60">
        <v>2800</v>
      </c>
      <c r="D13" s="71">
        <v>58.3</v>
      </c>
      <c r="E13" s="30">
        <v>700</v>
      </c>
      <c r="F13" s="14">
        <v>0.64</v>
      </c>
      <c r="G13" s="30">
        <v>700</v>
      </c>
      <c r="H13" s="73">
        <v>5.7</v>
      </c>
      <c r="I13" s="23">
        <v>400</v>
      </c>
      <c r="J13" s="12">
        <v>0.5</v>
      </c>
      <c r="K13" s="24">
        <f>SUM(J13,H13,F13,D13)</f>
        <v>65.14</v>
      </c>
      <c r="L13" s="17">
        <v>7</v>
      </c>
      <c r="M13" s="35">
        <v>5</v>
      </c>
      <c r="N13" s="27">
        <f>SUM(K13,M13)</f>
        <v>70.14</v>
      </c>
      <c r="O13" s="18">
        <v>4</v>
      </c>
      <c r="Q13" s="86"/>
      <c r="R13" s="93"/>
      <c r="S13" s="87"/>
      <c r="T13" s="85"/>
    </row>
    <row r="14" spans="1:20" x14ac:dyDescent="0.25">
      <c r="B14" s="58" t="s">
        <v>30</v>
      </c>
      <c r="C14" s="60">
        <v>4307</v>
      </c>
      <c r="D14" s="71">
        <v>37.9</v>
      </c>
      <c r="E14" s="30">
        <v>1107</v>
      </c>
      <c r="F14" s="14">
        <v>0.41</v>
      </c>
      <c r="G14" s="30">
        <v>1107</v>
      </c>
      <c r="H14" s="73">
        <v>3.6</v>
      </c>
      <c r="I14" s="23">
        <v>861</v>
      </c>
      <c r="J14" s="12">
        <f>0.23</f>
        <v>0.23</v>
      </c>
      <c r="K14" s="24">
        <f>SUM(J14,H14,F14,D14)</f>
        <v>42.14</v>
      </c>
      <c r="L14" s="17">
        <v>10</v>
      </c>
      <c r="M14" s="47">
        <v>3.5</v>
      </c>
      <c r="N14" s="27">
        <f>SUM(K14,M14)</f>
        <v>45.64</v>
      </c>
      <c r="O14" s="19">
        <v>5</v>
      </c>
      <c r="Q14" s="88"/>
      <c r="R14" s="93"/>
      <c r="S14" s="89"/>
      <c r="T14" s="85"/>
    </row>
    <row r="15" spans="1:20" x14ac:dyDescent="0.25">
      <c r="B15" s="11" t="s">
        <v>31</v>
      </c>
      <c r="C15" s="60">
        <v>2100</v>
      </c>
      <c r="D15" s="21">
        <v>77.7</v>
      </c>
      <c r="E15" s="24">
        <v>600</v>
      </c>
      <c r="F15" s="11">
        <v>0.75</v>
      </c>
      <c r="G15" s="24">
        <v>500</v>
      </c>
      <c r="H15" s="11">
        <v>8</v>
      </c>
      <c r="I15" s="24">
        <v>500</v>
      </c>
      <c r="J15" s="11">
        <v>0.4</v>
      </c>
      <c r="K15" s="26">
        <f>SUM(J15,H15,F15,D15)</f>
        <v>86.850000000000009</v>
      </c>
      <c r="L15" s="17">
        <v>10</v>
      </c>
      <c r="M15" s="17">
        <v>3.5</v>
      </c>
      <c r="N15" s="28">
        <f>SUM(K15,M15)</f>
        <v>90.350000000000009</v>
      </c>
      <c r="O15" s="19">
        <v>3</v>
      </c>
      <c r="Q15" s="88"/>
      <c r="R15" s="91"/>
      <c r="S15" s="89"/>
      <c r="T15" s="85"/>
    </row>
    <row r="16" spans="1:20" x14ac:dyDescent="0.25">
      <c r="B16" s="11" t="s">
        <v>32</v>
      </c>
      <c r="C16" s="60">
        <v>1990</v>
      </c>
      <c r="D16" s="21">
        <v>82</v>
      </c>
      <c r="E16" s="24">
        <v>450</v>
      </c>
      <c r="F16" s="11">
        <v>1</v>
      </c>
      <c r="G16" s="24">
        <v>400</v>
      </c>
      <c r="H16" s="11">
        <v>10</v>
      </c>
      <c r="I16" s="25">
        <v>100</v>
      </c>
      <c r="J16" s="11">
        <v>2</v>
      </c>
      <c r="K16" s="24">
        <f>SUM(J16,H16,F16,D16)</f>
        <v>95</v>
      </c>
      <c r="L16" s="17">
        <v>10</v>
      </c>
      <c r="M16" s="17">
        <v>3.5</v>
      </c>
      <c r="N16" s="27">
        <f>SUM(K16,M16)</f>
        <v>98.5</v>
      </c>
      <c r="O16" s="76">
        <v>1</v>
      </c>
      <c r="Q16" s="90"/>
      <c r="R16" s="93"/>
      <c r="S16" s="89"/>
      <c r="T16" s="85"/>
    </row>
    <row r="17" spans="1:20" x14ac:dyDescent="0.25">
      <c r="B17" s="11" t="s">
        <v>40</v>
      </c>
      <c r="C17" s="60">
        <v>4900</v>
      </c>
      <c r="D17" s="11">
        <v>33.299999999999997</v>
      </c>
      <c r="E17" s="61">
        <v>1100</v>
      </c>
      <c r="F17" s="11">
        <v>0.41</v>
      </c>
      <c r="G17" s="61">
        <v>1000</v>
      </c>
      <c r="H17" s="11">
        <v>4</v>
      </c>
      <c r="I17" s="24">
        <v>900</v>
      </c>
      <c r="J17" s="11">
        <v>0.22</v>
      </c>
      <c r="K17" s="75">
        <f>SUM(J17,H17,F17,D17)</f>
        <v>37.93</v>
      </c>
      <c r="L17" s="17">
        <v>8</v>
      </c>
      <c r="M17" s="17">
        <v>4.4000000000000004</v>
      </c>
      <c r="N17" s="28">
        <f>SUM(K17,M17)</f>
        <v>42.33</v>
      </c>
      <c r="O17" s="20">
        <v>6</v>
      </c>
      <c r="Q17" s="91"/>
      <c r="R17" s="94"/>
      <c r="S17" s="88"/>
      <c r="T17" s="85"/>
    </row>
    <row r="21" spans="1:20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3" spans="1:20" ht="18.75" customHeight="1" x14ac:dyDescent="0.25"/>
    <row r="24" spans="1:20" hidden="1" x14ac:dyDescent="0.25"/>
    <row r="30" spans="1:20" x14ac:dyDescent="0.25">
      <c r="G30" s="6"/>
      <c r="H30" s="6"/>
      <c r="I30" s="6"/>
      <c r="J30" s="6"/>
      <c r="K30" s="6"/>
      <c r="L30" s="6"/>
      <c r="M30" s="6"/>
    </row>
    <row r="31" spans="1:20" x14ac:dyDescent="0.25">
      <c r="G31" s="6"/>
      <c r="H31" s="6"/>
      <c r="I31" s="6"/>
      <c r="J31" s="6"/>
      <c r="K31" s="6"/>
      <c r="L31" s="6"/>
      <c r="M31" s="6"/>
    </row>
    <row r="40" spans="7:7" x14ac:dyDescent="0.25">
      <c r="G40" s="53"/>
    </row>
    <row r="41" spans="7:7" x14ac:dyDescent="0.25">
      <c r="G41" s="53"/>
    </row>
    <row r="42" spans="7:7" x14ac:dyDescent="0.25">
      <c r="G42" s="53"/>
    </row>
    <row r="43" spans="7:7" x14ac:dyDescent="0.25">
      <c r="G43" s="53"/>
    </row>
    <row r="44" spans="7:7" x14ac:dyDescent="0.25">
      <c r="G44" s="53"/>
    </row>
    <row r="45" spans="7:7" x14ac:dyDescent="0.25">
      <c r="G45" s="54"/>
    </row>
  </sheetData>
  <mergeCells count="8">
    <mergeCell ref="N2:N3"/>
    <mergeCell ref="M2:M3"/>
    <mergeCell ref="C2:I2"/>
    <mergeCell ref="A2:A3"/>
    <mergeCell ref="B2:B3"/>
    <mergeCell ref="J2:J3"/>
    <mergeCell ref="K2:K3"/>
    <mergeCell ref="L2:L3"/>
  </mergeCells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ofert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2022-12-28T12:21:58Z</dcterms:modified>
</cp:coreProperties>
</file>