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zestawienie ofert" sheetId="1" r:id="rId1"/>
  </sheets>
  <calcPr calcId="144525"/>
</workbook>
</file>

<file path=xl/calcChain.xml><?xml version="1.0" encoding="utf-8"?>
<calcChain xmlns="http://schemas.openxmlformats.org/spreadsheetml/2006/main">
  <c r="E26" i="1" l="1"/>
  <c r="E27" i="1"/>
  <c r="E28" i="1"/>
  <c r="D26" i="1"/>
  <c r="D27" i="1"/>
  <c r="D28" i="1"/>
  <c r="C26" i="1"/>
  <c r="C27" i="1"/>
  <c r="C28" i="1"/>
  <c r="J6" i="1"/>
  <c r="J7" i="1"/>
  <c r="J5" i="1"/>
  <c r="J3" i="1" l="1"/>
  <c r="C23" i="1"/>
  <c r="D23" i="1"/>
  <c r="D24" i="1"/>
  <c r="D25" i="1"/>
  <c r="C24" i="1" l="1"/>
  <c r="E24" i="1"/>
  <c r="E25" i="1"/>
  <c r="C25" i="1"/>
  <c r="J4" i="1" l="1"/>
</calcChain>
</file>

<file path=xl/sharedStrings.xml><?xml version="1.0" encoding="utf-8"?>
<sst xmlns="http://schemas.openxmlformats.org/spreadsheetml/2006/main" count="53" uniqueCount="43">
  <si>
    <t xml:space="preserve">Lp. </t>
  </si>
  <si>
    <t>Wykonawca</t>
  </si>
  <si>
    <t>cena zadanie 1</t>
  </si>
  <si>
    <t>a</t>
  </si>
  <si>
    <t>b</t>
  </si>
  <si>
    <t>c</t>
  </si>
  <si>
    <t>d</t>
  </si>
  <si>
    <t>e</t>
  </si>
  <si>
    <t>f</t>
  </si>
  <si>
    <t>g</t>
  </si>
  <si>
    <t>suma a+b+c+d+e+f+g</t>
  </si>
  <si>
    <t>cena zadanie2</t>
  </si>
  <si>
    <t>cena zadanie 3</t>
  </si>
  <si>
    <t>cena zadanie 4</t>
  </si>
  <si>
    <t>termin wykonania</t>
  </si>
  <si>
    <t>operaty</t>
  </si>
  <si>
    <t>1.</t>
  </si>
  <si>
    <t>2.</t>
  </si>
  <si>
    <t>Filip Rybacki rzeczoznawca majątkowy ul. Skłodowskiej Curie 48/59 85-088 Bydgoszcz</t>
  </si>
  <si>
    <t>oferta nr</t>
  </si>
  <si>
    <t>punkty  kryterium cena</t>
  </si>
  <si>
    <t>punkty termin</t>
  </si>
  <si>
    <t>Razem punkty</t>
  </si>
  <si>
    <t>Firma "Czerli" Lidia Czerwińska  ul. Platanowa 1 85-445 Bydgoszcz</t>
  </si>
  <si>
    <t>Lp.</t>
  </si>
  <si>
    <t>suma zad. 1</t>
  </si>
  <si>
    <t>* 82%</t>
  </si>
  <si>
    <t>cena zad. 2</t>
  </si>
  <si>
    <t>* 1%</t>
  </si>
  <si>
    <t>cena zad.3</t>
  </si>
  <si>
    <t>cena zad.4</t>
  </si>
  <si>
    <t>* 2%</t>
  </si>
  <si>
    <t>* 10 %</t>
  </si>
  <si>
    <t>punkty</t>
  </si>
  <si>
    <t>Punkty łącznie</t>
  </si>
  <si>
    <t>Wynik</t>
  </si>
  <si>
    <t>termin operaty</t>
  </si>
  <si>
    <t>3.</t>
  </si>
  <si>
    <t>4.</t>
  </si>
  <si>
    <t>5.</t>
  </si>
  <si>
    <t>EKSPERT Biuro Wycen Nieruchomości i Usług Projektowych Lidia Barbara Malak ul. Kraskowa 17 85-456 Bydgoszcz</t>
  </si>
  <si>
    <t>Doradztwo Inwestycyjne i Nieruchomości Monika Siedlecka Przyłubie 31 86-050 Solec Kujawski</t>
  </si>
  <si>
    <t>Wycena Nieruchomości Robert Rólka ul. Pestolozziego 16/37 85-095 Bydgoszcz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</si>
</sst>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6">
    <xf numFmtId="0" fontId="0" fillId="0" borderId="0" xfId="0"/>
    <xf numFmtId="0" fontId="0" fillId="0" borderId="1" xfId="0" applyBorder="1"/>
    <xf numFmtId="0" fontId="5" fillId="0" borderId="3" xfId="0" applyFont="1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5" fillId="0" borderId="4" xfId="0" applyFont="1" applyBorder="1" applyAlignment="1">
      <alignment wrapText="1"/>
    </xf>
    <xf numFmtId="0" fontId="5" fillId="0" borderId="5" xfId="0" applyFont="1" applyBorder="1"/>
    <xf numFmtId="0" fontId="5" fillId="0" borderId="2" xfId="0" applyFont="1" applyBorder="1" applyAlignment="1">
      <alignment wrapText="1"/>
    </xf>
    <xf numFmtId="0" fontId="5" fillId="0" borderId="2" xfId="0" applyFont="1" applyBorder="1"/>
    <xf numFmtId="0" fontId="0" fillId="0" borderId="2" xfId="0" applyBorder="1"/>
    <xf numFmtId="0" fontId="3" fillId="0" borderId="2" xfId="0" applyFont="1" applyBorder="1"/>
    <xf numFmtId="0" fontId="2" fillId="0" borderId="1" xfId="0" applyFont="1" applyBorder="1"/>
    <xf numFmtId="0" fontId="5" fillId="0" borderId="6" xfId="0" applyFont="1" applyBorder="1"/>
    <xf numFmtId="0" fontId="5" fillId="2" borderId="6" xfId="0" applyFont="1" applyFill="1" applyBorder="1" applyAlignment="1">
      <alignment wrapText="1"/>
    </xf>
    <xf numFmtId="0" fontId="5" fillId="3" borderId="6" xfId="0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9" fillId="0" borderId="1" xfId="0" applyFont="1" applyBorder="1"/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3" fontId="0" fillId="0" borderId="1" xfId="1" applyFont="1" applyBorder="1" applyAlignment="1">
      <alignment vertical="center"/>
    </xf>
    <xf numFmtId="43" fontId="6" fillId="0" borderId="1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43" fontId="8" fillId="0" borderId="1" xfId="1" applyFont="1" applyBorder="1" applyAlignment="1">
      <alignment vertical="center"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vertical="center"/>
    </xf>
    <xf numFmtId="43" fontId="7" fillId="0" borderId="1" xfId="0" applyNumberFormat="1" applyFont="1" applyBorder="1" applyAlignment="1">
      <alignment vertical="center"/>
    </xf>
    <xf numFmtId="43" fontId="7" fillId="0" borderId="1" xfId="1" applyFont="1" applyBorder="1" applyAlignment="1">
      <alignment vertical="center"/>
    </xf>
    <xf numFmtId="0" fontId="1" fillId="0" borderId="7" xfId="0" applyFont="1" applyBorder="1"/>
    <xf numFmtId="2" fontId="0" fillId="0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Fill="1" applyBorder="1"/>
    <xf numFmtId="2" fontId="1" fillId="2" borderId="7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2" fontId="1" fillId="3" borderId="7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5" fillId="2" borderId="6" xfId="0" applyFont="1" applyFill="1" applyBorder="1"/>
    <xf numFmtId="0" fontId="0" fillId="2" borderId="1" xfId="0" applyFill="1" applyBorder="1" applyAlignment="1">
      <alignment horizontal="center"/>
    </xf>
    <xf numFmtId="0" fontId="5" fillId="0" borderId="6" xfId="0" applyFont="1" applyFill="1" applyBorder="1"/>
    <xf numFmtId="2" fontId="1" fillId="0" borderId="7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wrapText="1"/>
    </xf>
    <xf numFmtId="43" fontId="1" fillId="4" borderId="7" xfId="1" applyFont="1" applyFill="1" applyBorder="1"/>
    <xf numFmtId="43" fontId="0" fillId="4" borderId="1" xfId="1" applyFont="1" applyFill="1" applyBorder="1"/>
    <xf numFmtId="2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43" fontId="1" fillId="4" borderId="7" xfId="1" applyFont="1" applyFill="1" applyBorder="1" applyAlignment="1">
      <alignment horizontal="center"/>
    </xf>
    <xf numFmtId="43" fontId="0" fillId="4" borderId="1" xfId="1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0" fillId="4" borderId="6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5" fillId="5" borderId="6" xfId="0" applyFont="1" applyFill="1" applyBorder="1" applyAlignment="1">
      <alignment wrapText="1"/>
    </xf>
    <xf numFmtId="2" fontId="1" fillId="5" borderId="7" xfId="0" applyNumberFormat="1" applyFont="1" applyFill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topLeftCell="A10" workbookViewId="0">
      <selection activeCell="S6" sqref="S6"/>
    </sheetView>
  </sheetViews>
  <sheetFormatPr defaultRowHeight="15" x14ac:dyDescent="0.25"/>
  <cols>
    <col min="1" max="1" width="4" customWidth="1"/>
    <col min="2" max="2" width="25.7109375" customWidth="1"/>
    <col min="3" max="3" width="11" customWidth="1"/>
    <col min="4" max="9" width="9.85546875" bestFit="1" customWidth="1"/>
    <col min="10" max="10" width="14.42578125" customWidth="1"/>
    <col min="11" max="11" width="10.7109375" customWidth="1"/>
    <col min="12" max="12" width="11.28515625" bestFit="1" customWidth="1"/>
    <col min="13" max="13" width="9.85546875" bestFit="1" customWidth="1"/>
    <col min="14" max="14" width="11.140625" customWidth="1"/>
    <col min="15" max="15" width="9.140625" customWidth="1"/>
  </cols>
  <sheetData>
    <row r="1" spans="1:15" ht="35.25" customHeight="1" x14ac:dyDescent="0.25">
      <c r="A1" s="21" t="s">
        <v>0</v>
      </c>
      <c r="B1" s="22" t="s">
        <v>1</v>
      </c>
      <c r="C1" s="21" t="s">
        <v>2</v>
      </c>
      <c r="D1" s="21"/>
      <c r="E1" s="21"/>
      <c r="F1" s="21"/>
      <c r="G1" s="21"/>
      <c r="H1" s="21"/>
      <c r="I1" s="21"/>
      <c r="J1" s="24" t="s">
        <v>10</v>
      </c>
      <c r="K1" s="31" t="s">
        <v>11</v>
      </c>
      <c r="L1" s="32" t="s">
        <v>12</v>
      </c>
      <c r="M1" s="20" t="s">
        <v>13</v>
      </c>
      <c r="N1" s="5" t="s">
        <v>14</v>
      </c>
      <c r="O1" s="7"/>
    </row>
    <row r="2" spans="1:15" x14ac:dyDescent="0.25">
      <c r="A2" s="21"/>
      <c r="B2" s="23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4"/>
      <c r="K2" s="31"/>
      <c r="L2" s="32"/>
      <c r="M2" s="20"/>
      <c r="N2" s="6" t="s">
        <v>15</v>
      </c>
      <c r="O2" s="8"/>
    </row>
    <row r="3" spans="1:15" ht="88.5" customHeight="1" x14ac:dyDescent="0.25">
      <c r="A3" s="4" t="s">
        <v>16</v>
      </c>
      <c r="B3" s="25" t="s">
        <v>40</v>
      </c>
      <c r="C3" s="27">
        <v>350</v>
      </c>
      <c r="D3" s="27">
        <v>320</v>
      </c>
      <c r="E3" s="27">
        <v>300</v>
      </c>
      <c r="F3" s="27">
        <v>300</v>
      </c>
      <c r="G3" s="27">
        <v>200</v>
      </c>
      <c r="H3" s="27">
        <v>200</v>
      </c>
      <c r="I3" s="27">
        <v>120</v>
      </c>
      <c r="J3" s="34">
        <f>C3+D3+E3+F3+G3+H3+I3</f>
        <v>1790</v>
      </c>
      <c r="K3" s="28">
        <v>750</v>
      </c>
      <c r="L3" s="27">
        <v>600</v>
      </c>
      <c r="M3" s="27">
        <v>800</v>
      </c>
      <c r="N3" s="29">
        <v>7</v>
      </c>
      <c r="O3" s="9"/>
    </row>
    <row r="4" spans="1:15" ht="71.25" customHeight="1" x14ac:dyDescent="0.25">
      <c r="A4" s="11" t="s">
        <v>17</v>
      </c>
      <c r="B4" s="26" t="s">
        <v>42</v>
      </c>
      <c r="C4" s="27">
        <v>650</v>
      </c>
      <c r="D4" s="27">
        <v>400</v>
      </c>
      <c r="E4" s="27">
        <v>300</v>
      </c>
      <c r="F4" s="27">
        <v>100</v>
      </c>
      <c r="G4" s="27">
        <v>200</v>
      </c>
      <c r="H4" s="27">
        <v>50</v>
      </c>
      <c r="I4" s="27">
        <v>50</v>
      </c>
      <c r="J4" s="35">
        <f>SUM(C4:I4)</f>
        <v>1750</v>
      </c>
      <c r="K4" s="30">
        <v>450</v>
      </c>
      <c r="L4" s="27">
        <v>400</v>
      </c>
      <c r="M4" s="27">
        <v>50</v>
      </c>
      <c r="N4" s="29">
        <v>14</v>
      </c>
      <c r="O4" s="10"/>
    </row>
    <row r="5" spans="1:15" ht="62.25" customHeight="1" x14ac:dyDescent="0.25">
      <c r="A5" s="1" t="s">
        <v>37</v>
      </c>
      <c r="B5" s="25" t="s">
        <v>23</v>
      </c>
      <c r="C5" s="38">
        <v>450</v>
      </c>
      <c r="D5" s="38">
        <v>250</v>
      </c>
      <c r="E5" s="38">
        <v>250</v>
      </c>
      <c r="F5" s="38">
        <v>200</v>
      </c>
      <c r="G5" s="38">
        <v>300</v>
      </c>
      <c r="H5" s="38">
        <v>200</v>
      </c>
      <c r="I5" s="38">
        <v>180</v>
      </c>
      <c r="J5" s="35">
        <f>SUM(C5:I5)</f>
        <v>1830</v>
      </c>
      <c r="K5" s="38">
        <v>400</v>
      </c>
      <c r="L5" s="38">
        <v>250</v>
      </c>
      <c r="M5" s="38">
        <v>200</v>
      </c>
      <c r="N5" s="33">
        <v>10</v>
      </c>
    </row>
    <row r="6" spans="1:15" ht="72" customHeight="1" x14ac:dyDescent="0.25">
      <c r="A6" s="1" t="s">
        <v>38</v>
      </c>
      <c r="B6" s="25" t="s">
        <v>41</v>
      </c>
      <c r="C6" s="38">
        <v>615</v>
      </c>
      <c r="D6" s="38">
        <v>615</v>
      </c>
      <c r="E6" s="38">
        <v>615</v>
      </c>
      <c r="F6" s="38">
        <v>492</v>
      </c>
      <c r="G6" s="38">
        <v>553.5</v>
      </c>
      <c r="H6" s="38">
        <v>553.5</v>
      </c>
      <c r="I6" s="38">
        <v>492</v>
      </c>
      <c r="J6" s="35">
        <f t="shared" ref="J6:J7" si="0">SUM(C6:I6)</f>
        <v>3936</v>
      </c>
      <c r="K6" s="38">
        <v>1845</v>
      </c>
      <c r="L6" s="38">
        <v>1476</v>
      </c>
      <c r="M6" s="38">
        <v>1230</v>
      </c>
      <c r="N6" s="33">
        <v>14</v>
      </c>
    </row>
    <row r="7" spans="1:15" ht="60" x14ac:dyDescent="0.25">
      <c r="A7" s="1" t="s">
        <v>39</v>
      </c>
      <c r="B7" s="3" t="s">
        <v>18</v>
      </c>
      <c r="C7" s="38">
        <v>500</v>
      </c>
      <c r="D7" s="38">
        <v>500</v>
      </c>
      <c r="E7" s="38">
        <v>500</v>
      </c>
      <c r="F7" s="38">
        <v>500</v>
      </c>
      <c r="G7" s="38">
        <v>300</v>
      </c>
      <c r="H7" s="38">
        <v>300</v>
      </c>
      <c r="I7" s="38">
        <v>200</v>
      </c>
      <c r="J7" s="35">
        <f t="shared" si="0"/>
        <v>2800</v>
      </c>
      <c r="K7" s="38">
        <v>800</v>
      </c>
      <c r="L7" s="38">
        <v>800</v>
      </c>
      <c r="M7" s="38">
        <v>500</v>
      </c>
      <c r="N7" s="33">
        <v>10</v>
      </c>
    </row>
    <row r="12" spans="1:15" ht="45.75" thickBot="1" x14ac:dyDescent="0.3">
      <c r="A12" s="12" t="s">
        <v>24</v>
      </c>
      <c r="B12" s="60" t="s">
        <v>25</v>
      </c>
      <c r="C12" s="56" t="s">
        <v>26</v>
      </c>
      <c r="D12" s="60" t="s">
        <v>27</v>
      </c>
      <c r="E12" s="13" t="s">
        <v>28</v>
      </c>
      <c r="F12" s="60" t="s">
        <v>29</v>
      </c>
      <c r="G12" s="58" t="s">
        <v>32</v>
      </c>
      <c r="H12" s="60" t="s">
        <v>30</v>
      </c>
      <c r="I12" s="12" t="s">
        <v>31</v>
      </c>
      <c r="J12" s="14" t="s">
        <v>36</v>
      </c>
      <c r="K12" s="66" t="s">
        <v>33</v>
      </c>
      <c r="L12" s="72" t="s">
        <v>20</v>
      </c>
      <c r="M12" s="73" t="s">
        <v>21</v>
      </c>
      <c r="N12" s="74" t="s">
        <v>34</v>
      </c>
    </row>
    <row r="13" spans="1:15" x14ac:dyDescent="0.25">
      <c r="A13" s="36" t="s">
        <v>16</v>
      </c>
      <c r="B13" s="61">
        <v>1790</v>
      </c>
      <c r="C13" s="42">
        <v>80.2</v>
      </c>
      <c r="D13" s="69">
        <v>750</v>
      </c>
      <c r="E13" s="42">
        <v>0.53</v>
      </c>
      <c r="F13" s="69">
        <v>600</v>
      </c>
      <c r="G13" s="59">
        <v>4.2</v>
      </c>
      <c r="H13" s="61">
        <v>800</v>
      </c>
      <c r="I13" s="44">
        <v>0.13</v>
      </c>
      <c r="J13" s="46">
        <v>7</v>
      </c>
      <c r="K13" s="59">
        <v>5</v>
      </c>
      <c r="L13" s="71">
        <v>85.06</v>
      </c>
      <c r="M13" s="47">
        <v>5</v>
      </c>
      <c r="N13" s="75">
        <v>90.06</v>
      </c>
    </row>
    <row r="14" spans="1:15" x14ac:dyDescent="0.25">
      <c r="A14" s="1" t="s">
        <v>17</v>
      </c>
      <c r="B14" s="62">
        <v>1750</v>
      </c>
      <c r="C14" s="43">
        <v>82</v>
      </c>
      <c r="D14" s="70">
        <v>450</v>
      </c>
      <c r="E14" s="43">
        <v>0.89</v>
      </c>
      <c r="F14" s="70">
        <v>400</v>
      </c>
      <c r="G14" s="37">
        <v>6.25</v>
      </c>
      <c r="H14" s="62">
        <v>50</v>
      </c>
      <c r="I14" s="40">
        <v>2</v>
      </c>
      <c r="J14" s="49">
        <v>14</v>
      </c>
      <c r="K14" s="37">
        <v>2.5</v>
      </c>
      <c r="L14" s="63">
        <v>91.14</v>
      </c>
      <c r="M14" s="50">
        <v>2.5</v>
      </c>
      <c r="N14" s="67">
        <v>93.64</v>
      </c>
    </row>
    <row r="15" spans="1:15" x14ac:dyDescent="0.25">
      <c r="A15" s="1" t="s">
        <v>37</v>
      </c>
      <c r="B15" s="62">
        <v>1830</v>
      </c>
      <c r="C15" s="43">
        <v>78.400000000000006</v>
      </c>
      <c r="D15" s="70">
        <v>400</v>
      </c>
      <c r="E15" s="43">
        <v>1</v>
      </c>
      <c r="F15" s="70">
        <v>250</v>
      </c>
      <c r="G15" s="37">
        <v>10</v>
      </c>
      <c r="H15" s="62">
        <v>200</v>
      </c>
      <c r="I15" s="45">
        <v>0.5</v>
      </c>
      <c r="J15" s="49">
        <v>10</v>
      </c>
      <c r="K15" s="37">
        <v>3.5</v>
      </c>
      <c r="L15" s="63">
        <v>89.9</v>
      </c>
      <c r="M15" s="50">
        <v>3.5</v>
      </c>
      <c r="N15" s="67">
        <v>93.4</v>
      </c>
    </row>
    <row r="16" spans="1:15" x14ac:dyDescent="0.25">
      <c r="A16" s="4" t="s">
        <v>38</v>
      </c>
      <c r="B16" s="62">
        <v>3936</v>
      </c>
      <c r="C16" s="57">
        <v>36.5</v>
      </c>
      <c r="D16" s="63">
        <v>1845</v>
      </c>
      <c r="E16" s="39">
        <v>0.22</v>
      </c>
      <c r="F16" s="63">
        <v>1476</v>
      </c>
      <c r="G16" s="39">
        <v>1.69</v>
      </c>
      <c r="H16" s="63">
        <v>1230</v>
      </c>
      <c r="I16" s="39">
        <v>0.08</v>
      </c>
      <c r="J16" s="49">
        <v>14</v>
      </c>
      <c r="K16" s="39">
        <v>2.5</v>
      </c>
      <c r="L16" s="65">
        <v>38.49</v>
      </c>
      <c r="M16" s="49">
        <v>2.5</v>
      </c>
      <c r="N16" s="68">
        <v>40.99</v>
      </c>
    </row>
    <row r="17" spans="1:14" x14ac:dyDescent="0.25">
      <c r="A17" s="4" t="s">
        <v>39</v>
      </c>
      <c r="B17" s="62">
        <v>1830</v>
      </c>
      <c r="C17" s="57">
        <v>78.400000000000006</v>
      </c>
      <c r="D17" s="63">
        <v>800</v>
      </c>
      <c r="E17" s="39">
        <v>0.5</v>
      </c>
      <c r="F17" s="63">
        <v>800</v>
      </c>
      <c r="G17" s="39">
        <v>3.13</v>
      </c>
      <c r="H17" s="64">
        <v>500</v>
      </c>
      <c r="I17" s="39">
        <v>0.2</v>
      </c>
      <c r="J17" s="49">
        <v>10</v>
      </c>
      <c r="K17" s="39">
        <v>3.5</v>
      </c>
      <c r="L17" s="65">
        <v>82.23</v>
      </c>
      <c r="M17" s="49">
        <v>3.5</v>
      </c>
      <c r="N17" s="68">
        <v>85.73</v>
      </c>
    </row>
    <row r="18" spans="1:14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4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3" spans="1:14" ht="45" x14ac:dyDescent="0.25">
      <c r="B23" s="4" t="s">
        <v>19</v>
      </c>
      <c r="C23" s="3" t="str">
        <f t="shared" ref="C23:D28" si="1">L12</f>
        <v>punkty  kryterium cena</v>
      </c>
      <c r="D23" s="16" t="str">
        <f t="shared" si="1"/>
        <v>punkty termin</v>
      </c>
      <c r="E23" s="17" t="s">
        <v>22</v>
      </c>
      <c r="F23" s="19" t="s">
        <v>35</v>
      </c>
    </row>
    <row r="24" spans="1:14" x14ac:dyDescent="0.25">
      <c r="B24" s="41" t="s">
        <v>16</v>
      </c>
      <c r="C24" s="48">
        <f t="shared" si="1"/>
        <v>85.06</v>
      </c>
      <c r="D24" s="48">
        <f t="shared" si="1"/>
        <v>5</v>
      </c>
      <c r="E24" s="51">
        <f>L13+M13</f>
        <v>90.06</v>
      </c>
      <c r="F24" s="52">
        <v>3</v>
      </c>
    </row>
    <row r="25" spans="1:14" x14ac:dyDescent="0.25">
      <c r="B25" s="18" t="s">
        <v>17</v>
      </c>
      <c r="C25" s="51">
        <f t="shared" si="1"/>
        <v>91.14</v>
      </c>
      <c r="D25" s="51">
        <f t="shared" si="1"/>
        <v>2.5</v>
      </c>
      <c r="E25" s="51">
        <f>L14+M14</f>
        <v>93.64</v>
      </c>
      <c r="F25" s="53">
        <v>1</v>
      </c>
    </row>
    <row r="26" spans="1:14" x14ac:dyDescent="0.25">
      <c r="B26" s="1" t="s">
        <v>37</v>
      </c>
      <c r="C26" s="40">
        <f t="shared" si="1"/>
        <v>89.9</v>
      </c>
      <c r="D26" s="40">
        <f t="shared" si="1"/>
        <v>3.5</v>
      </c>
      <c r="E26" s="51">
        <f t="shared" ref="E26:E28" si="2">L15+M15</f>
        <v>93.4</v>
      </c>
      <c r="F26" s="54">
        <v>2</v>
      </c>
    </row>
    <row r="27" spans="1:14" x14ac:dyDescent="0.25">
      <c r="B27" s="1" t="s">
        <v>38</v>
      </c>
      <c r="C27" s="40">
        <f t="shared" si="1"/>
        <v>38.49</v>
      </c>
      <c r="D27" s="40">
        <f t="shared" si="1"/>
        <v>2.5</v>
      </c>
      <c r="E27" s="51">
        <f t="shared" si="2"/>
        <v>40.99</v>
      </c>
      <c r="F27" s="54">
        <v>5</v>
      </c>
    </row>
    <row r="28" spans="1:14" x14ac:dyDescent="0.25">
      <c r="B28" s="4" t="s">
        <v>39</v>
      </c>
      <c r="C28" s="40">
        <f t="shared" si="1"/>
        <v>82.23</v>
      </c>
      <c r="D28" s="40">
        <f t="shared" si="1"/>
        <v>3.5</v>
      </c>
      <c r="E28" s="51">
        <f t="shared" si="2"/>
        <v>85.73</v>
      </c>
      <c r="F28" s="55">
        <v>4</v>
      </c>
      <c r="G28" s="15"/>
      <c r="H28" s="15"/>
      <c r="I28" s="15"/>
      <c r="J28" s="15"/>
      <c r="K28" s="15"/>
      <c r="L28" s="15"/>
      <c r="M28" s="15"/>
    </row>
    <row r="29" spans="1:14" x14ac:dyDescent="0.25">
      <c r="F29" s="15"/>
      <c r="G29" s="15"/>
      <c r="H29" s="15"/>
      <c r="I29" s="15"/>
      <c r="J29" s="15"/>
      <c r="K29" s="15"/>
      <c r="L29" s="15"/>
      <c r="M29" s="15"/>
    </row>
  </sheetData>
  <mergeCells count="7">
    <mergeCell ref="M1:M2"/>
    <mergeCell ref="C1:I1"/>
    <mergeCell ref="A1:A2"/>
    <mergeCell ref="B1:B2"/>
    <mergeCell ref="J1:J2"/>
    <mergeCell ref="K1:K2"/>
    <mergeCell ref="L1:L2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ofert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2022-01-04T12:46:00Z</dcterms:modified>
</cp:coreProperties>
</file>