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8680" yWindow="2475" windowWidth="20730" windowHeight="11160"/>
  </bookViews>
  <sheets>
    <sheet name="Arkusz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E6" i="1" l="1"/>
  <c r="G9" i="1"/>
  <c r="E9" i="1"/>
  <c r="G11" i="1"/>
  <c r="G23" i="1" l="1"/>
  <c r="G26" i="1"/>
  <c r="G27" i="1"/>
  <c r="G28" i="1"/>
  <c r="G29" i="1"/>
  <c r="G30" i="1"/>
  <c r="G31" i="1"/>
  <c r="G25" i="1"/>
  <c r="E14" i="1" l="1"/>
  <c r="G14" i="1" s="1"/>
  <c r="E15" i="1"/>
  <c r="G15" i="1" s="1"/>
  <c r="E16" i="1"/>
  <c r="G16" i="1" s="1"/>
  <c r="G6" i="1"/>
  <c r="G8" i="1"/>
  <c r="E21" i="1" l="1"/>
  <c r="E18" i="1"/>
  <c r="E10" i="1"/>
  <c r="G10" i="1" s="1"/>
  <c r="E12" i="1"/>
  <c r="G12" i="1" s="1"/>
  <c r="E19" i="1" l="1"/>
  <c r="G19" i="1" s="1"/>
  <c r="G18" i="1"/>
  <c r="E5" i="1"/>
  <c r="G5" i="1" s="1"/>
  <c r="G21" i="1"/>
</calcChain>
</file>

<file path=xl/sharedStrings.xml><?xml version="1.0" encoding="utf-8"?>
<sst xmlns="http://schemas.openxmlformats.org/spreadsheetml/2006/main" count="84" uniqueCount="64">
  <si>
    <t>Lp.</t>
  </si>
  <si>
    <t>Zakres</t>
  </si>
  <si>
    <t>Jednostka miary</t>
  </si>
  <si>
    <t xml:space="preserve">Ilość </t>
  </si>
  <si>
    <t>Cena jednostkowa</t>
  </si>
  <si>
    <t>Cena</t>
  </si>
  <si>
    <t>D 01.02.02</t>
  </si>
  <si>
    <t>Odsłonięcie krawędzi jezdni (usunięcie warstwy ziemi urodzajnej (humusu) o grubości do 15 cm za pomocą spycharek)</t>
  </si>
  <si>
    <t>Roboty przygotowawcze, rozbiórkowe, roboty ziemne</t>
  </si>
  <si>
    <t>m2</t>
  </si>
  <si>
    <t>Wzmocnienie jezdni</t>
  </si>
  <si>
    <t>D.04.03.01</t>
  </si>
  <si>
    <t>Mechaniczne oczyszczenie warstwy bitumicznej</t>
  </si>
  <si>
    <t>Skropienie mechaniczne warstw konstrukcyjnych bitumicznych emulsją asfaltową</t>
  </si>
  <si>
    <t>D.05.05.01</t>
  </si>
  <si>
    <t>Ułożenie warstwy ścieralnej z mieszanki mineralno-asfaltowej AC8 S o  gr. 5 cm</t>
  </si>
  <si>
    <t>Zjazdy z kostki betonowej</t>
  </si>
  <si>
    <t>D.04.01.01</t>
  </si>
  <si>
    <t>D.04.04.02</t>
  </si>
  <si>
    <t>Podbudowa zasadnicza z betonu cementowego C8/10 o gr 15 cm</t>
  </si>
  <si>
    <t>D.05.03.23</t>
  </si>
  <si>
    <t>Zjazdy z kruszywa</t>
  </si>
  <si>
    <t>Kostka brukowa o gr. 8 cm, na podsypce cementowo-piaskowej 1:4 gr. 4 cm</t>
  </si>
  <si>
    <t>Pobocze</t>
  </si>
  <si>
    <t>D.06.03.01</t>
  </si>
  <si>
    <t>Wykonanie pobocza szerokości 0.75m z KŁSM 0-31,5 - gr. 15 cm</t>
  </si>
  <si>
    <t>Inne</t>
  </si>
  <si>
    <t>Opornik 12x25cm na ławie fundamentowej z oporem z betonu</t>
  </si>
  <si>
    <t>D.08.01.01</t>
  </si>
  <si>
    <t>D 01.01.01A</t>
  </si>
  <si>
    <t>Inwentaryzacja powykonawcza</t>
  </si>
  <si>
    <t>km</t>
  </si>
  <si>
    <t>Wykonanie projektu czasowej organizacji ruchu wraz z zatwierdzeniem i ustawieniem znaków zgodnie z zatwierdzonym projektwem oraz utrzymanie na czas prowadzenia robót</t>
  </si>
  <si>
    <t>D.07.10.01</t>
  </si>
  <si>
    <t>D.03.02.02</t>
  </si>
  <si>
    <t>szt</t>
  </si>
  <si>
    <t>komplet</t>
  </si>
  <si>
    <t>Regulacja wysokościowa zasuwy - sieć gazowa</t>
  </si>
  <si>
    <t>Regulacja wysokościowa zasuwy - sieć wodociągowa</t>
  </si>
  <si>
    <t>Regulacja włazu okrągłego - kanalizacja</t>
  </si>
  <si>
    <t>mb</t>
  </si>
  <si>
    <t>Warstwa wieżchnia z KŁSM 0/31.5mm o gr. 15 cm</t>
  </si>
  <si>
    <t>Elementy ulifcy</t>
  </si>
  <si>
    <t>Mechaniczne wykonanie koryta pod konst. zjazdów w gruncie kat. I-IV</t>
  </si>
  <si>
    <t>D.05.03.11</t>
  </si>
  <si>
    <t>Frezowanie nawierzchni asfaltowych na zimno na gr. ok. 2-3cm</t>
  </si>
  <si>
    <t>D 01.02.04</t>
  </si>
  <si>
    <t>Mechaniczne rozebranie asfaltowych  nawierzchni zjazdów indywidualnych gr. ok. 5 cm</t>
  </si>
  <si>
    <t>Ułożenie rur osłonowych na kablach</t>
  </si>
  <si>
    <t>m</t>
  </si>
  <si>
    <t>szt.</t>
  </si>
  <si>
    <t>Regulacja wysokościowa - hydrant</t>
  </si>
  <si>
    <t>Numer specyfikacji</t>
  </si>
  <si>
    <t>Remont ul. Warsztatowej w miejscowości Niemcz, gm. Osielsko</t>
  </si>
  <si>
    <t>D 01.03.08</t>
  </si>
  <si>
    <t>Ułożenie warstwy profilującej z mieszanki mineralno-asfaltowej</t>
  </si>
  <si>
    <t>t</t>
  </si>
  <si>
    <t>netto</t>
  </si>
  <si>
    <t>VAT</t>
  </si>
  <si>
    <t>brutto</t>
  </si>
  <si>
    <t>D.05.04.01</t>
  </si>
  <si>
    <t>D.04.06.01</t>
  </si>
  <si>
    <t>D 01.01.01</t>
  </si>
  <si>
    <t>Roboty pomiarowe przy liniowych robotach ziemnych - trasa drogi w terenie równinnym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</si>
</sst>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6" fillId="0" borderId="1" xfId="0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A7" sqref="A7"/>
    </sheetView>
  </sheetViews>
  <sheetFormatPr defaultRowHeight="15" x14ac:dyDescent="0.25"/>
  <cols>
    <col min="2" max="2" width="13" customWidth="1"/>
    <col min="3" max="3" width="88.42578125" customWidth="1"/>
    <col min="4" max="4" width="10.140625" customWidth="1"/>
    <col min="6" max="6" width="12.7109375" customWidth="1"/>
  </cols>
  <sheetData>
    <row r="1" spans="1:7" x14ac:dyDescent="0.25">
      <c r="A1" s="32" t="s">
        <v>53</v>
      </c>
      <c r="B1" s="32"/>
      <c r="C1" s="32"/>
      <c r="D1" s="32"/>
      <c r="E1" s="32"/>
      <c r="F1" s="32"/>
      <c r="G1" s="32"/>
    </row>
    <row r="2" spans="1:7" ht="30" x14ac:dyDescent="0.25">
      <c r="A2" s="1" t="s">
        <v>0</v>
      </c>
      <c r="B2" s="1" t="s">
        <v>52</v>
      </c>
      <c r="C2" s="1" t="s">
        <v>1</v>
      </c>
      <c r="D2" s="1" t="s">
        <v>2</v>
      </c>
      <c r="E2" s="2" t="s">
        <v>3</v>
      </c>
      <c r="F2" s="1" t="s">
        <v>4</v>
      </c>
      <c r="G2" s="1" t="s">
        <v>5</v>
      </c>
    </row>
    <row r="3" spans="1:7" x14ac:dyDescent="0.25">
      <c r="A3" s="4">
        <v>1</v>
      </c>
      <c r="B3" s="4"/>
      <c r="C3" s="33" t="s">
        <v>8</v>
      </c>
      <c r="D3" s="33"/>
      <c r="E3" s="33"/>
      <c r="F3" s="33"/>
      <c r="G3" s="33"/>
    </row>
    <row r="4" spans="1:7" x14ac:dyDescent="0.25">
      <c r="A4" s="34">
        <v>1.1000000000000001</v>
      </c>
      <c r="B4" s="34" t="s">
        <v>62</v>
      </c>
      <c r="C4" s="36" t="s">
        <v>63</v>
      </c>
      <c r="D4" s="34" t="s">
        <v>31</v>
      </c>
      <c r="E4" s="34">
        <v>0.52</v>
      </c>
      <c r="F4" s="34"/>
      <c r="G4" s="35">
        <f>E4*F4</f>
        <v>0</v>
      </c>
    </row>
    <row r="5" spans="1:7" ht="30" x14ac:dyDescent="0.25">
      <c r="A5" s="12">
        <v>1.2</v>
      </c>
      <c r="B5" s="3" t="s">
        <v>6</v>
      </c>
      <c r="C5" s="22" t="s">
        <v>7</v>
      </c>
      <c r="D5" s="3" t="s">
        <v>9</v>
      </c>
      <c r="E5" s="7">
        <f>E21</f>
        <v>780</v>
      </c>
      <c r="F5" s="12"/>
      <c r="G5" s="23">
        <f>E5*F5</f>
        <v>0</v>
      </c>
    </row>
    <row r="6" spans="1:7" x14ac:dyDescent="0.25">
      <c r="A6" s="12">
        <v>1.3</v>
      </c>
      <c r="B6" s="19" t="s">
        <v>46</v>
      </c>
      <c r="C6" s="24" t="s">
        <v>47</v>
      </c>
      <c r="D6" s="15" t="s">
        <v>9</v>
      </c>
      <c r="E6" s="7">
        <f>ROUND(11.6+16.06+22.86+33.86+20.2+18.86+12.62,0)</f>
        <v>136</v>
      </c>
      <c r="F6" s="12"/>
      <c r="G6" s="23">
        <f>E6*F6</f>
        <v>0</v>
      </c>
    </row>
    <row r="7" spans="1:7" x14ac:dyDescent="0.25">
      <c r="A7" s="4">
        <v>2</v>
      </c>
      <c r="B7" s="4"/>
      <c r="C7" s="33" t="s">
        <v>10</v>
      </c>
      <c r="D7" s="33"/>
      <c r="E7" s="33"/>
      <c r="F7" s="33"/>
      <c r="G7" s="33"/>
    </row>
    <row r="8" spans="1:7" ht="15" customHeight="1" x14ac:dyDescent="0.25">
      <c r="A8" s="12">
        <v>2.1</v>
      </c>
      <c r="B8" s="14" t="s">
        <v>44</v>
      </c>
      <c r="C8" s="25" t="s">
        <v>45</v>
      </c>
      <c r="D8" s="15" t="s">
        <v>9</v>
      </c>
      <c r="E8" s="12">
        <v>100</v>
      </c>
      <c r="F8" s="12"/>
      <c r="G8" s="26">
        <f>E8*F8</f>
        <v>0</v>
      </c>
    </row>
    <row r="9" spans="1:7" ht="15" customHeight="1" x14ac:dyDescent="0.25">
      <c r="A9" s="12">
        <v>2.2000000000000002</v>
      </c>
      <c r="B9" s="5" t="s">
        <v>11</v>
      </c>
      <c r="C9" s="27" t="s">
        <v>12</v>
      </c>
      <c r="D9" s="3" t="s">
        <v>9</v>
      </c>
      <c r="E9" s="12">
        <f>ROUND(2426.89*1.1,2)</f>
        <v>2669.58</v>
      </c>
      <c r="F9" s="12"/>
      <c r="G9" s="26">
        <f>ROUND(E9*F9,2)</f>
        <v>0</v>
      </c>
    </row>
    <row r="10" spans="1:7" ht="15" customHeight="1" x14ac:dyDescent="0.25">
      <c r="A10" s="12">
        <v>2.2999999999999998</v>
      </c>
      <c r="B10" s="5" t="s">
        <v>11</v>
      </c>
      <c r="C10" s="27" t="s">
        <v>13</v>
      </c>
      <c r="D10" s="3" t="s">
        <v>9</v>
      </c>
      <c r="E10" s="12">
        <f t="shared" ref="E10:E12" si="0">ROUND(2426.89*1.1,2)</f>
        <v>2669.58</v>
      </c>
      <c r="F10" s="12"/>
      <c r="G10" s="26">
        <f t="shared" ref="G10:G12" si="1">E10*F10</f>
        <v>0</v>
      </c>
    </row>
    <row r="11" spans="1:7" ht="15" customHeight="1" x14ac:dyDescent="0.25">
      <c r="A11" s="12">
        <v>2.4</v>
      </c>
      <c r="B11" s="30" t="s">
        <v>60</v>
      </c>
      <c r="C11" s="27" t="s">
        <v>55</v>
      </c>
      <c r="D11" s="20" t="s">
        <v>56</v>
      </c>
      <c r="E11" s="12">
        <v>70</v>
      </c>
      <c r="F11" s="12"/>
      <c r="G11" s="26">
        <f t="shared" si="1"/>
        <v>0</v>
      </c>
    </row>
    <row r="12" spans="1:7" x14ac:dyDescent="0.25">
      <c r="A12" s="12">
        <v>2.5</v>
      </c>
      <c r="B12" s="3" t="s">
        <v>14</v>
      </c>
      <c r="C12" s="27" t="s">
        <v>15</v>
      </c>
      <c r="D12" s="3" t="s">
        <v>9</v>
      </c>
      <c r="E12" s="12">
        <f t="shared" si="0"/>
        <v>2669.58</v>
      </c>
      <c r="F12" s="12"/>
      <c r="G12" s="26">
        <f t="shared" si="1"/>
        <v>0</v>
      </c>
    </row>
    <row r="13" spans="1:7" x14ac:dyDescent="0.25">
      <c r="A13" s="4">
        <v>3</v>
      </c>
      <c r="B13" s="4"/>
      <c r="C13" s="33" t="s">
        <v>16</v>
      </c>
      <c r="D13" s="33"/>
      <c r="E13" s="33"/>
      <c r="F13" s="33"/>
      <c r="G13" s="33"/>
    </row>
    <row r="14" spans="1:7" x14ac:dyDescent="0.25">
      <c r="A14" s="12">
        <v>3.1</v>
      </c>
      <c r="B14" s="3" t="s">
        <v>17</v>
      </c>
      <c r="C14" s="6" t="s">
        <v>43</v>
      </c>
      <c r="D14" s="3" t="s">
        <v>9</v>
      </c>
      <c r="E14" s="12">
        <f>86.65+64.5</f>
        <v>151.15</v>
      </c>
      <c r="F14" s="12"/>
      <c r="G14" s="28">
        <f>E14*F14</f>
        <v>0</v>
      </c>
    </row>
    <row r="15" spans="1:7" ht="15" customHeight="1" x14ac:dyDescent="0.25">
      <c r="A15" s="12">
        <v>3.2</v>
      </c>
      <c r="B15" s="31" t="s">
        <v>61</v>
      </c>
      <c r="C15" s="27" t="s">
        <v>19</v>
      </c>
      <c r="D15" s="3" t="s">
        <v>9</v>
      </c>
      <c r="E15" s="12">
        <f>86.65+64.5</f>
        <v>151.15</v>
      </c>
      <c r="F15" s="12"/>
      <c r="G15" s="28">
        <f>E15*F15</f>
        <v>0</v>
      </c>
    </row>
    <row r="16" spans="1:7" x14ac:dyDescent="0.25">
      <c r="A16" s="12">
        <v>3.3</v>
      </c>
      <c r="B16" s="5" t="s">
        <v>20</v>
      </c>
      <c r="C16" s="27" t="s">
        <v>22</v>
      </c>
      <c r="D16" s="3" t="s">
        <v>9</v>
      </c>
      <c r="E16" s="12">
        <f>86.65+64.5</f>
        <v>151.15</v>
      </c>
      <c r="F16" s="12"/>
      <c r="G16" s="28">
        <f>E16*F16</f>
        <v>0</v>
      </c>
    </row>
    <row r="17" spans="1:9" x14ac:dyDescent="0.25">
      <c r="A17" s="4">
        <v>4</v>
      </c>
      <c r="B17" s="4"/>
      <c r="C17" s="33" t="s">
        <v>21</v>
      </c>
      <c r="D17" s="33"/>
      <c r="E17" s="33"/>
      <c r="F17" s="33"/>
      <c r="G17" s="33"/>
    </row>
    <row r="18" spans="1:9" x14ac:dyDescent="0.25">
      <c r="A18" s="12">
        <v>4.0999999999999996</v>
      </c>
      <c r="B18" s="3" t="s">
        <v>17</v>
      </c>
      <c r="C18" s="6" t="s">
        <v>43</v>
      </c>
      <c r="D18" s="12" t="s">
        <v>9</v>
      </c>
      <c r="E18" s="12">
        <f>(6+4+4+4)*3</f>
        <v>54</v>
      </c>
      <c r="F18" s="12"/>
      <c r="G18" s="28">
        <f>E18*F18</f>
        <v>0</v>
      </c>
    </row>
    <row r="19" spans="1:9" x14ac:dyDescent="0.25">
      <c r="A19" s="12">
        <v>4.2</v>
      </c>
      <c r="B19" s="5" t="s">
        <v>18</v>
      </c>
      <c r="C19" s="27" t="s">
        <v>41</v>
      </c>
      <c r="D19" s="12" t="s">
        <v>9</v>
      </c>
      <c r="E19" s="12">
        <f>E18</f>
        <v>54</v>
      </c>
      <c r="F19" s="12"/>
      <c r="G19" s="28">
        <f>E19*F19</f>
        <v>0</v>
      </c>
    </row>
    <row r="20" spans="1:9" x14ac:dyDescent="0.25">
      <c r="A20" s="4">
        <v>5</v>
      </c>
      <c r="B20" s="4"/>
      <c r="C20" s="33" t="s">
        <v>23</v>
      </c>
      <c r="D20" s="33"/>
      <c r="E20" s="33"/>
      <c r="F20" s="33"/>
      <c r="G20" s="33"/>
    </row>
    <row r="21" spans="1:9" x14ac:dyDescent="0.25">
      <c r="A21" s="3">
        <v>5.0999999999999996</v>
      </c>
      <c r="B21" s="5" t="s">
        <v>24</v>
      </c>
      <c r="C21" s="6" t="s">
        <v>25</v>
      </c>
      <c r="D21" s="3" t="s">
        <v>9</v>
      </c>
      <c r="E21" s="7">
        <f>E25*1.5*1000</f>
        <v>780</v>
      </c>
      <c r="F21" s="12"/>
      <c r="G21" s="28">
        <f>E21*F21</f>
        <v>0</v>
      </c>
    </row>
    <row r="22" spans="1:9" x14ac:dyDescent="0.25">
      <c r="A22" s="4">
        <v>6</v>
      </c>
      <c r="B22" s="4"/>
      <c r="C22" s="33" t="s">
        <v>42</v>
      </c>
      <c r="D22" s="33"/>
      <c r="E22" s="33"/>
      <c r="F22" s="33"/>
      <c r="G22" s="33"/>
    </row>
    <row r="23" spans="1:9" x14ac:dyDescent="0.25">
      <c r="A23" s="3">
        <v>6.1</v>
      </c>
      <c r="B23" s="13" t="s">
        <v>28</v>
      </c>
      <c r="C23" s="29" t="s">
        <v>27</v>
      </c>
      <c r="D23" s="3" t="s">
        <v>40</v>
      </c>
      <c r="E23" s="16">
        <v>191.5</v>
      </c>
      <c r="F23" s="12"/>
      <c r="G23" s="28">
        <f>E23*F23</f>
        <v>0</v>
      </c>
    </row>
    <row r="24" spans="1:9" x14ac:dyDescent="0.25">
      <c r="A24" s="8">
        <v>7</v>
      </c>
      <c r="B24" s="8"/>
      <c r="C24" s="32" t="s">
        <v>26</v>
      </c>
      <c r="D24" s="32"/>
      <c r="E24" s="32"/>
      <c r="F24" s="32"/>
      <c r="G24" s="32"/>
    </row>
    <row r="25" spans="1:9" x14ac:dyDescent="0.25">
      <c r="A25" s="12">
        <v>7.1</v>
      </c>
      <c r="B25" s="9" t="s">
        <v>29</v>
      </c>
      <c r="C25" s="10" t="s">
        <v>30</v>
      </c>
      <c r="D25" s="3" t="s">
        <v>31</v>
      </c>
      <c r="E25" s="12">
        <v>0.52</v>
      </c>
      <c r="F25" s="12"/>
      <c r="G25" s="21">
        <f>E25*F25</f>
        <v>0</v>
      </c>
    </row>
    <row r="26" spans="1:9" x14ac:dyDescent="0.25">
      <c r="A26" s="12">
        <v>7.2</v>
      </c>
      <c r="B26" s="9" t="s">
        <v>54</v>
      </c>
      <c r="C26" s="10" t="s">
        <v>48</v>
      </c>
      <c r="D26" s="15" t="s">
        <v>49</v>
      </c>
      <c r="E26" s="12">
        <v>113.5</v>
      </c>
      <c r="F26" s="12"/>
      <c r="G26" s="21">
        <f t="shared" ref="G26:G31" si="2">E26*F26</f>
        <v>0</v>
      </c>
    </row>
    <row r="27" spans="1:9" ht="30" x14ac:dyDescent="0.25">
      <c r="A27" s="12">
        <v>7.3</v>
      </c>
      <c r="B27" s="3" t="s">
        <v>33</v>
      </c>
      <c r="C27" s="22" t="s">
        <v>32</v>
      </c>
      <c r="D27" s="12" t="s">
        <v>36</v>
      </c>
      <c r="E27" s="12">
        <v>1</v>
      </c>
      <c r="F27" s="12"/>
      <c r="G27" s="21">
        <f t="shared" si="2"/>
        <v>0</v>
      </c>
    </row>
    <row r="28" spans="1:9" x14ac:dyDescent="0.25">
      <c r="A28" s="12">
        <v>7.4</v>
      </c>
      <c r="B28" s="13" t="s">
        <v>34</v>
      </c>
      <c r="C28" s="29" t="s">
        <v>37</v>
      </c>
      <c r="D28" s="12" t="s">
        <v>35</v>
      </c>
      <c r="E28" s="12">
        <v>4</v>
      </c>
      <c r="F28" s="12"/>
      <c r="G28" s="21">
        <f t="shared" si="2"/>
        <v>0</v>
      </c>
    </row>
    <row r="29" spans="1:9" x14ac:dyDescent="0.25">
      <c r="A29" s="12">
        <v>7.5</v>
      </c>
      <c r="B29" s="13" t="s">
        <v>34</v>
      </c>
      <c r="C29" s="29" t="s">
        <v>38</v>
      </c>
      <c r="D29" s="12" t="s">
        <v>35</v>
      </c>
      <c r="E29" s="12">
        <v>5</v>
      </c>
      <c r="F29" s="12"/>
      <c r="G29" s="21">
        <f t="shared" si="2"/>
        <v>0</v>
      </c>
      <c r="H29" s="18"/>
      <c r="I29" s="17"/>
    </row>
    <row r="30" spans="1:9" x14ac:dyDescent="0.25">
      <c r="A30" s="12">
        <v>7.6</v>
      </c>
      <c r="B30" s="13" t="s">
        <v>34</v>
      </c>
      <c r="C30" s="29" t="s">
        <v>51</v>
      </c>
      <c r="D30" s="12" t="s">
        <v>50</v>
      </c>
      <c r="E30" s="12">
        <v>1</v>
      </c>
      <c r="F30" s="12"/>
      <c r="G30" s="21">
        <f t="shared" si="2"/>
        <v>0</v>
      </c>
      <c r="I30" s="17"/>
    </row>
    <row r="31" spans="1:9" x14ac:dyDescent="0.25">
      <c r="A31" s="12">
        <v>7.7</v>
      </c>
      <c r="B31" s="13" t="s">
        <v>34</v>
      </c>
      <c r="C31" s="29" t="s">
        <v>39</v>
      </c>
      <c r="D31" s="12" t="s">
        <v>35</v>
      </c>
      <c r="E31" s="12">
        <v>3</v>
      </c>
      <c r="F31" s="12"/>
      <c r="G31" s="21">
        <f t="shared" si="2"/>
        <v>0</v>
      </c>
    </row>
    <row r="32" spans="1:9" x14ac:dyDescent="0.25">
      <c r="D32" s="11"/>
      <c r="H32" t="s">
        <v>57</v>
      </c>
    </row>
    <row r="33" spans="4:8" x14ac:dyDescent="0.25">
      <c r="D33" s="11"/>
      <c r="H33" t="s">
        <v>58</v>
      </c>
    </row>
    <row r="34" spans="4:8" x14ac:dyDescent="0.25">
      <c r="H34" t="s">
        <v>59</v>
      </c>
    </row>
  </sheetData>
  <mergeCells count="8">
    <mergeCell ref="C24:G24"/>
    <mergeCell ref="C22:G22"/>
    <mergeCell ref="A1:G1"/>
    <mergeCell ref="C3:G3"/>
    <mergeCell ref="C7:G7"/>
    <mergeCell ref="C13:G13"/>
    <mergeCell ref="C17:G17"/>
    <mergeCell ref="C20:G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2020-07-13T10:02:59Z</dcterms:modified>
</cp:coreProperties>
</file>