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filterPrivacy="1"/>
  <bookViews>
    <workbookView xWindow="0" yWindow="0" windowWidth="13650" windowHeight="11880"/>
  </bookViews>
  <sheets>
    <sheet name="Arkusz1" sheetId="1" r:id="rId1"/>
  </sheets>
  <definedNames>
    <definedName name="_xlnm.Print_Area" localSheetId="0">Arkusz1!$A$1:$E$72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69" i="1" l="1"/>
  <c r="E63" i="1" l="1"/>
  <c r="E38" i="1"/>
  <c r="E59" i="1"/>
  <c r="E57" i="1"/>
  <c r="E55" i="1"/>
  <c r="E51" i="1"/>
  <c r="E49" i="1"/>
  <c r="E46" i="1"/>
  <c r="E44" i="1"/>
  <c r="E41" i="1"/>
  <c r="E35" i="1"/>
  <c r="E11" i="1" l="1"/>
</calcChain>
</file>

<file path=xl/sharedStrings.xml><?xml version="1.0" encoding="utf-8"?>
<sst xmlns="http://schemas.openxmlformats.org/spreadsheetml/2006/main" count="208" uniqueCount="119">
  <si>
    <t xml:space="preserve">             PRZEDMIAR ROBÓT</t>
  </si>
  <si>
    <t>Nazwa zadania:</t>
  </si>
  <si>
    <t>A</t>
  </si>
  <si>
    <t>BRANŻA DROGOWA</t>
  </si>
  <si>
    <t>Lp.</t>
  </si>
  <si>
    <t>Podstawy</t>
  </si>
  <si>
    <t>Element scalony - rodzaj robót                                                                                               Szczegółowy opis robót i obliczenie ich ilości</t>
  </si>
  <si>
    <t>Jednostka</t>
  </si>
  <si>
    <t>Nazwa</t>
  </si>
  <si>
    <t xml:space="preserve">Ilość </t>
  </si>
  <si>
    <t>3</t>
  </si>
  <si>
    <t>D 01.00.00</t>
  </si>
  <si>
    <t>ROBOTY PRZYGOTOWAWCZE</t>
  </si>
  <si>
    <t>*</t>
  </si>
  <si>
    <t>BUDOWA ULIC POLNEJ I USTRONIE W MAKSYMILIANOWIE</t>
  </si>
  <si>
    <t>D 01.01.01
45233000-9</t>
  </si>
  <si>
    <t>ODTWORZENIE TRASY I PUNKTÓW WYSOKOŚCIOWYCH .
CPV: Roboty w zakresie konstruowania, fundamentowania oraz wykonywania nawierzchni autostrad, dróg.</t>
  </si>
  <si>
    <t>D 01.01.01</t>
  </si>
  <si>
    <t xml:space="preserve">Wykonanie robót pomiarowych przy liniowych robotach ziemnych - trasa dróg w terenie równinnym                          </t>
  </si>
  <si>
    <t>Plan sytuacyjny</t>
  </si>
  <si>
    <t>km</t>
  </si>
  <si>
    <t>0,237*1</t>
  </si>
  <si>
    <t>D 01.02.04
45111000-8</t>
  </si>
  <si>
    <t>ROZBIÓRKA ELEMENTÓW DRÓG, OGRODZEŃ I PRZEPUSTÓW
CPV: Roboty w zakresie rozbiórek, przygotowania oraz oczyszczenia terenu pod budowę</t>
  </si>
  <si>
    <t>D 01.02.04</t>
  </si>
  <si>
    <t>m</t>
  </si>
  <si>
    <t>Stała organizacja ruchu</t>
  </si>
  <si>
    <t>szt.</t>
  </si>
  <si>
    <t>4*1</t>
  </si>
  <si>
    <t>3*1</t>
  </si>
  <si>
    <t>D 02.00.00</t>
  </si>
  <si>
    <t>ROBOTY ZIEMNE</t>
  </si>
  <si>
    <t>D 02.01.01
45112000-5</t>
  </si>
  <si>
    <t>WYKONANIE  WYKOPÓW W  GRUNTACH  I÷V  KAT
CPV: Roboty ziemne i wykopaliskowe.</t>
  </si>
  <si>
    <t>D 02.01.01</t>
  </si>
  <si>
    <t xml:space="preserve">Wykonanie robót ziemnych koparkami podsiębiernymi o poj.łyżki 0.60 m3 w gr.kat. III-IV  (z wywozem  w miejscu wskazanym przez inwestora do 5 km)  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</si>
  <si>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</si>
  <si>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>D 02.03.01
45112000-5</t>
  </si>
  <si>
    <t>WYKONANIE NASYPÓW.
CPV: Roboty ziemne i wykopaliskowe.</t>
  </si>
  <si>
    <t>D.02.03.01</t>
  </si>
  <si>
    <t>Wykonywanie nasypów mechanicznie w gr. kat. I-III uzyskanego z wykopu z formowaniem  i zagęszczaniem</t>
  </si>
  <si>
    <t>2,52*1</t>
  </si>
  <si>
    <t>D 03.00.00</t>
  </si>
  <si>
    <t>ODWODNIENIE KORPUSU DROGOWEGO</t>
  </si>
  <si>
    <t>D 03.02.01
45231000-5</t>
  </si>
  <si>
    <t>KANALIZACJA DESZCZOWA.
CPV: Roboty budowlane w zakresie budowy rurociągów, ciągów komunikacyjnych i linii energetycznych.</t>
  </si>
  <si>
    <t>D 03.02.01</t>
  </si>
  <si>
    <t>Regulacja pionowa studzienek dla zaworów wodociągowych</t>
  </si>
  <si>
    <t>1*1</t>
  </si>
  <si>
    <t>Regulacja pionowa zaworów gazociągowych</t>
  </si>
  <si>
    <t>Regulacja pionowa studzienek dla włazów kanałowych</t>
  </si>
  <si>
    <t>5*1</t>
  </si>
  <si>
    <t>D 04.00.00</t>
  </si>
  <si>
    <t>PODBUDOWY</t>
  </si>
  <si>
    <t>D 04.01.01
45233000-9</t>
  </si>
  <si>
    <t>PROFILOWANIE I  ZAGĘSZCZENIE  PODŁOŻA.
CPV: Roboty w zakresie konstruowania, fundamentowania oraz wykonywania nawierzchni autostrad, dróg.</t>
  </si>
  <si>
    <t>Profilowanie i zagęszczanie podłoża  w gruncie kat. II-IV pod warstwy konstrukcyjne nawierzchni</t>
  </si>
  <si>
    <r>
      <t>m</t>
    </r>
    <r>
      <rPr>
        <vertAlign val="superscript"/>
        <sz val="11"/>
        <color theme="1"/>
        <rFont val="Times New Roman"/>
        <family val="1"/>
        <charset val="238"/>
      </rPr>
      <t>2</t>
    </r>
  </si>
  <si>
    <t>jezdnia</t>
  </si>
  <si>
    <t>pobocze</t>
  </si>
  <si>
    <t>zjazdy</t>
  </si>
  <si>
    <t>dojścia</t>
  </si>
  <si>
    <t>1361+316,4+85,6+13</t>
  </si>
  <si>
    <t>D 04.04.02
45233000-9</t>
  </si>
  <si>
    <t>PODBUDOWA Z KRUSZYWA ŁAMANEGO STABILIZOWANEGO MECHANICZNIE.
CPV: Roboty w zakresie konstruowania, fundamentowania oraz wykonywania nawierzchni autostrad, dróg.</t>
  </si>
  <si>
    <t>D 04.04.02</t>
  </si>
  <si>
    <t xml:space="preserve">Wykonanie poboczy umocnionych z kruszywa łamanego 0/31,5 mm stabilizowanego mechanicznie o grubości 10 cm wg PN-S-06102:97 (pobocze wzmocnione)     
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</si>
  <si>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</si>
  <si>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316,4*1</t>
  </si>
  <si>
    <t>D 04.05.01
45233000-9</t>
  </si>
  <si>
    <t>PODBUDOWA I ULEPSZONE PODŁOŻE Z GRUNTU LUB KRUSZYWA STABILIZOWANEGO CEMENTEM
CPV: Roboty w zakresie konstruowania, fundamentowania oraz wykonywania nawierzchni autostrad, dróg.</t>
  </si>
  <si>
    <t xml:space="preserve"> D 04.05.01</t>
  </si>
  <si>
    <t>Wykonanie warstwy gruntu stabilizowanego cementem Rm=2,5 MPa o grubości 22 cm - jezdnia główna</t>
  </si>
  <si>
    <t>1361*1</t>
  </si>
  <si>
    <t>85,6*1</t>
  </si>
  <si>
    <t>D 04.06.01
45233000-9</t>
  </si>
  <si>
    <t>PODBUDOWA Z BETONU CEMENTOWEGO
CPV: Roboty w zakresie konstruowania, fundamentowania oraz wykonywania nawierzchni autostrad, dróg.</t>
  </si>
  <si>
    <t>D 04.06.01</t>
  </si>
  <si>
    <t>Wykonanie podbudowy zasadniczej z betonu C8/10 o grubości w-wy 20 cm- jezdnia główna</t>
  </si>
  <si>
    <t>05.00.00</t>
  </si>
  <si>
    <t>NAWIERZCHNIE</t>
  </si>
  <si>
    <t>D 05.03.23
45233000-9</t>
  </si>
  <si>
    <t>NAWIERZCHNIA Z KOSTKI BRUKOWEJ BETONOWEJ.
CPV: Roboty w zakresie konstruowania, fundamentowania oraz wykonywania nawierzchni autostrad, dróg.</t>
  </si>
  <si>
    <t>D 05.03.23</t>
  </si>
  <si>
    <t>Wykonanie nawierzchni – z brukowej kostki betonowej o grubości 8 cm na podsypce piaskowo-cementowej gr. 5 cm- zjazdy indywidualne</t>
  </si>
  <si>
    <t>13*1</t>
  </si>
  <si>
    <t>D 04.02.01
45233000-9</t>
  </si>
  <si>
    <t>WARSTWY ODSĄCZAJĄCE I ODCINAJĄCE.
CPV: Roboty w zakresie konstruowania, fundamentowania oraz wykonywania nawierzchni autostrad, dróg.</t>
  </si>
  <si>
    <t xml:space="preserve">D 04.02.01
</t>
  </si>
  <si>
    <t>Wykonanie warstwy odcinającej z piasku średniego o grubości 15 cm- dojścia do furtek</t>
  </si>
  <si>
    <t>D 08.00.00</t>
  </si>
  <si>
    <t>ELEMENTY ULIC</t>
  </si>
  <si>
    <t>D 08.01.01</t>
  </si>
  <si>
    <t>Ustawienie oporników betonowych o wymiarach 12x25cm z wykonaniem ław betonowych z betonu C12/15 na podsypce cementowo-piaskowej (jezdnia)</t>
  </si>
  <si>
    <t>D 08.03.01
45233000-9</t>
  </si>
  <si>
    <t>BETONOWE OBRZEŻA CHODNIKOWE.
CPV: Roboty w zakresie konstruowania, fundamentowania oraz wykonywania nawierzchni autostrad, dróg.</t>
  </si>
  <si>
    <t>D 08.03.01</t>
  </si>
  <si>
    <t>Ustawienie obrzeży betonowych o wymiarach 8x30 cm  na podsypce cementowo-piaskowej</t>
  </si>
  <si>
    <t>30*1</t>
  </si>
  <si>
    <t>D 07.00.00</t>
  </si>
  <si>
    <t>OZNAKOWANIE DRÓG I URZĄDZENIA BEZPIECZEŃSTWA RUCHU</t>
  </si>
  <si>
    <t>D 07.02.01
45233000-9</t>
  </si>
  <si>
    <t>OZNAKOWANIE PIONOWE.
CPV: Roboty w zakresie konstruowania, fundamentowania oraz wykonywania nawierzchni autostrad, dróg.</t>
  </si>
  <si>
    <t xml:space="preserve">szt. </t>
  </si>
  <si>
    <t>D 08.01.01
45233000-9</t>
  </si>
  <si>
    <t>KRAWĘŻNIKI BETONOWE.
CPV: Roboty w zakresie konstruowania, fundamentowania oraz wykonywania nawierzchni autostrad, dróg.</t>
  </si>
  <si>
    <t>541*1</t>
  </si>
  <si>
    <t>Wykonanie podbudowy zasadniczej z betonu C8/10 o grubości w-wy 15 cm- zjazdy indywidualne</t>
  </si>
  <si>
    <t>Wykonanie warstwy gruntu stabilizowanego cementem Rm=2,5 MPa o grubości 15 cm- zjazdy indywidualne</t>
  </si>
  <si>
    <t>D 04.01.01</t>
  </si>
  <si>
    <t>D 07.02.01</t>
  </si>
  <si>
    <t>990,37*1</t>
  </si>
  <si>
    <t>Usunięcie tablic znaków drogowych do ponownego montażu</t>
  </si>
  <si>
    <t>Usunięcie słupków pod znaki do ponownego ustawienia</t>
  </si>
  <si>
    <t>Wykonanie nawierzchni – z brukowej kostki betonowej o grubości 8 cm (kolor szary) na podsypce piaskowo-cementowej gr. 5 cm- jezdnia główna</t>
  </si>
  <si>
    <t>Wykonanie nawierzchni – z brukowej kostki betonowej o grubości 6 cm (kolor szary) na podsypce piaskowo-cementowej gr. 5 cm- dojścia do furtek</t>
  </si>
  <si>
    <t xml:space="preserve">Ustawienie słupków z rur stalowych dla znaków drogowych  o śr. 60 mm (słupki z demontażu).                                                        </t>
  </si>
  <si>
    <t xml:space="preserve">Przymocowanie tarcz znaków drogowych odblaskowych do gotowych słupków  (tarcze z demontażu). </t>
  </si>
  <si>
    <t>Przekroje poprzeczny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</si>
</sst>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sz val="9"/>
      <name val="Arial"/>
      <family val="2"/>
    </font>
    <font>
      <b/>
      <sz val="13"/>
      <name val="Arial"/>
      <family val="2"/>
      <charset val="238"/>
    </font>
    <font>
      <b/>
      <sz val="11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 CE"/>
      <family val="1"/>
      <charset val="238"/>
    </font>
    <font>
      <sz val="11"/>
      <color indexed="8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</font>
    <font>
      <vertAlign val="superscript"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 CE"/>
      <charset val="238"/>
    </font>
    <font>
      <sz val="10"/>
      <name val="Arial CE"/>
      <charset val="238"/>
    </font>
    <font>
      <vertAlign val="superscript"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1" fillId="0" borderId="0"/>
    <xf numFmtId="0" fontId="1" fillId="0" borderId="0"/>
  </cellStyleXfs>
  <cellXfs count="210">
    <xf numFmtId="0" fontId="0" fillId="0" borderId="0" xfId="0"/>
    <xf numFmtId="0" fontId="4" fillId="2" borderId="6" xfId="0" applyNumberFormat="1" applyFont="1" applyFill="1" applyBorder="1" applyAlignment="1">
      <alignment vertical="center" wrapText="1"/>
    </xf>
    <xf numFmtId="0" fontId="6" fillId="0" borderId="6" xfId="0" applyNumberFormat="1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0" fontId="10" fillId="0" borderId="19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1" fontId="10" fillId="0" borderId="22" xfId="0" applyNumberFormat="1" applyFont="1" applyFill="1" applyBorder="1" applyAlignment="1">
      <alignment horizontal="center" vertical="center" wrapText="1"/>
    </xf>
    <xf numFmtId="0" fontId="9" fillId="3" borderId="23" xfId="0" applyNumberFormat="1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49" fontId="9" fillId="3" borderId="25" xfId="0" applyNumberFormat="1" applyFont="1" applyFill="1" applyBorder="1" applyAlignment="1">
      <alignment horizontal="left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0" borderId="27" xfId="0" applyNumberFormat="1" applyFont="1" applyFill="1" applyBorder="1" applyAlignment="1">
      <alignment horizontal="center" vertical="center" wrapText="1"/>
    </xf>
    <xf numFmtId="1" fontId="7" fillId="0" borderId="28" xfId="0" applyNumberFormat="1" applyFont="1" applyFill="1" applyBorder="1" applyAlignment="1">
      <alignment horizontal="center" vertical="center" wrapText="1"/>
    </xf>
    <xf numFmtId="1" fontId="12" fillId="0" borderId="28" xfId="0" applyNumberFormat="1" applyFont="1" applyFill="1" applyBorder="1" applyAlignment="1">
      <alignment vertical="center" wrapText="1"/>
    </xf>
    <xf numFmtId="0" fontId="11" fillId="0" borderId="28" xfId="0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wrapText="1"/>
    </xf>
    <xf numFmtId="165" fontId="9" fillId="2" borderId="3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 wrapText="1"/>
    </xf>
    <xf numFmtId="1" fontId="14" fillId="2" borderId="7" xfId="0" applyNumberFormat="1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2" fontId="11" fillId="2" borderId="30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2" fontId="9" fillId="2" borderId="30" xfId="0" applyNumberFormat="1" applyFont="1" applyFill="1" applyBorder="1" applyAlignment="1">
      <alignment horizontal="right"/>
    </xf>
    <xf numFmtId="0" fontId="11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2" fontId="15" fillId="4" borderId="14" xfId="0" applyNumberFormat="1" applyFont="1" applyFill="1" applyBorder="1" applyAlignment="1">
      <alignment horizontal="right"/>
    </xf>
    <xf numFmtId="2" fontId="15" fillId="4" borderId="30" xfId="0" applyNumberFormat="1" applyFont="1" applyFill="1" applyBorder="1" applyAlignment="1">
      <alignment horizontal="right"/>
    </xf>
    <xf numFmtId="0" fontId="11" fillId="3" borderId="31" xfId="0" applyNumberFormat="1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49" fontId="9" fillId="3" borderId="33" xfId="0" applyNumberFormat="1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center" vertical="center" wrapText="1"/>
    </xf>
    <xf numFmtId="4" fontId="11" fillId="3" borderId="34" xfId="0" applyNumberFormat="1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/>
    </xf>
    <xf numFmtId="1" fontId="7" fillId="2" borderId="35" xfId="0" applyNumberFormat="1" applyFont="1" applyFill="1" applyBorder="1" applyAlignment="1">
      <alignment horizontal="center" vertical="center" wrapText="1"/>
    </xf>
    <xf numFmtId="1" fontId="12" fillId="2" borderId="35" xfId="0" applyNumberFormat="1" applyFont="1" applyFill="1" applyBorder="1" applyAlignment="1">
      <alignment vertical="center" wrapText="1"/>
    </xf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1" fillId="2" borderId="36" xfId="0" applyFont="1" applyFill="1" applyBorder="1" applyAlignment="1">
      <alignment horizontal="center" wrapText="1"/>
    </xf>
    <xf numFmtId="0" fontId="19" fillId="2" borderId="30" xfId="0" applyFont="1" applyFill="1" applyBorder="1"/>
    <xf numFmtId="0" fontId="11" fillId="0" borderId="37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11" fillId="0" borderId="36" xfId="0" applyFont="1" applyFill="1" applyBorder="1" applyAlignment="1">
      <alignment horizontal="center" wrapText="1"/>
    </xf>
    <xf numFmtId="2" fontId="19" fillId="0" borderId="30" xfId="0" applyNumberFormat="1" applyFont="1" applyBorder="1"/>
    <xf numFmtId="0" fontId="9" fillId="3" borderId="39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3" fontId="11" fillId="3" borderId="40" xfId="0" applyNumberFormat="1" applyFont="1" applyFill="1" applyBorder="1" applyAlignment="1">
      <alignment horizontal="center" vertical="center" wrapText="1"/>
    </xf>
    <xf numFmtId="0" fontId="16" fillId="0" borderId="27" xfId="0" applyFont="1" applyBorder="1"/>
    <xf numFmtId="0" fontId="17" fillId="0" borderId="28" xfId="0" applyFont="1" applyFill="1" applyBorder="1" applyAlignment="1">
      <alignment horizontal="center" vertical="center" wrapText="1"/>
    </xf>
    <xf numFmtId="3" fontId="17" fillId="0" borderId="29" xfId="0" applyNumberFormat="1" applyFont="1" applyFill="1" applyBorder="1" applyAlignment="1">
      <alignment horizontal="center" vertical="center" wrapText="1"/>
    </xf>
    <xf numFmtId="0" fontId="11" fillId="0" borderId="41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right"/>
    </xf>
    <xf numFmtId="0" fontId="11" fillId="4" borderId="3" xfId="0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2" fontId="9" fillId="4" borderId="6" xfId="1" applyNumberFormat="1" applyFont="1" applyFill="1" applyBorder="1" applyAlignment="1">
      <alignment horizontal="center" vertical="center"/>
    </xf>
    <xf numFmtId="2" fontId="9" fillId="4" borderId="30" xfId="1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 vertical="center"/>
    </xf>
    <xf numFmtId="0" fontId="13" fillId="4" borderId="35" xfId="1" applyFont="1" applyFill="1" applyBorder="1" applyAlignment="1">
      <alignment horizontal="center" vertical="center" wrapText="1"/>
    </xf>
    <xf numFmtId="49" fontId="13" fillId="4" borderId="13" xfId="1" applyNumberFormat="1" applyFont="1" applyFill="1" applyBorder="1" applyAlignment="1">
      <alignment horizontal="left" vertical="center" wrapText="1"/>
    </xf>
    <xf numFmtId="0" fontId="13" fillId="4" borderId="42" xfId="1" applyFont="1" applyFill="1" applyBorder="1" applyAlignment="1">
      <alignment horizontal="center" vertical="center" wrapText="1"/>
    </xf>
    <xf numFmtId="2" fontId="15" fillId="4" borderId="14" xfId="1" applyNumberFormat="1" applyFont="1" applyFill="1" applyBorder="1" applyAlignment="1">
      <alignment horizontal="center" vertical="center"/>
    </xf>
    <xf numFmtId="0" fontId="13" fillId="4" borderId="7" xfId="1" applyFont="1" applyFill="1" applyBorder="1" applyAlignment="1">
      <alignment horizontal="center" vertical="center" wrapText="1"/>
    </xf>
    <xf numFmtId="49" fontId="13" fillId="4" borderId="7" xfId="1" applyNumberFormat="1" applyFont="1" applyFill="1" applyBorder="1" applyAlignment="1">
      <alignment horizontal="left" vertical="center" wrapText="1"/>
    </xf>
    <xf numFmtId="2" fontId="15" fillId="4" borderId="30" xfId="1" applyNumberFormat="1" applyFont="1" applyFill="1" applyBorder="1" applyAlignment="1">
      <alignment horizontal="right"/>
    </xf>
    <xf numFmtId="0" fontId="11" fillId="0" borderId="43" xfId="0" applyNumberFormat="1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7" xfId="0" applyFont="1" applyBorder="1"/>
    <xf numFmtId="0" fontId="16" fillId="0" borderId="7" xfId="0" applyFont="1" applyBorder="1" applyAlignment="1">
      <alignment horizontal="center"/>
    </xf>
    <xf numFmtId="1" fontId="7" fillId="2" borderId="7" xfId="0" applyNumberFormat="1" applyFont="1" applyFill="1" applyBorder="1" applyAlignment="1">
      <alignment horizontal="center" vertical="center" wrapText="1"/>
    </xf>
    <xf numFmtId="1" fontId="12" fillId="2" borderId="7" xfId="0" applyNumberFormat="1" applyFont="1" applyFill="1" applyBorder="1" applyAlignment="1">
      <alignment vertical="center" wrapText="1"/>
    </xf>
    <xf numFmtId="3" fontId="11" fillId="2" borderId="30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/>
    </xf>
    <xf numFmtId="0" fontId="23" fillId="2" borderId="3" xfId="0" applyFont="1" applyFill="1" applyBorder="1"/>
    <xf numFmtId="1" fontId="7" fillId="0" borderId="35" xfId="1" applyNumberFormat="1" applyFont="1" applyFill="1" applyBorder="1" applyAlignment="1">
      <alignment horizontal="center" vertical="center" wrapText="1"/>
    </xf>
    <xf numFmtId="1" fontId="12" fillId="4" borderId="35" xfId="1" applyNumberFormat="1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/>
    </xf>
    <xf numFmtId="2" fontId="9" fillId="4" borderId="6" xfId="0" applyNumberFormat="1" applyFont="1" applyFill="1" applyBorder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1" fillId="0" borderId="38" xfId="1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vertical="center"/>
    </xf>
    <xf numFmtId="0" fontId="11" fillId="4" borderId="38" xfId="0" applyFont="1" applyFill="1" applyBorder="1" applyAlignment="1">
      <alignment horizontal="center" vertical="center" wrapText="1"/>
    </xf>
    <xf numFmtId="2" fontId="9" fillId="4" borderId="45" xfId="0" applyNumberFormat="1" applyFont="1" applyFill="1" applyBorder="1" applyAlignment="1">
      <alignment horizontal="right"/>
    </xf>
    <xf numFmtId="1" fontId="7" fillId="4" borderId="7" xfId="1" applyNumberFormat="1" applyFont="1" applyFill="1" applyBorder="1" applyAlignment="1">
      <alignment horizontal="center" vertical="center" wrapText="1"/>
    </xf>
    <xf numFmtId="1" fontId="12" fillId="4" borderId="7" xfId="1" applyNumberFormat="1" applyFont="1" applyFill="1" applyBorder="1" applyAlignment="1">
      <alignment vertical="center" wrapText="1"/>
    </xf>
    <xf numFmtId="2" fontId="11" fillId="4" borderId="30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center" vertical="center" wrapText="1"/>
    </xf>
    <xf numFmtId="2" fontId="9" fillId="4" borderId="30" xfId="0" applyNumberFormat="1" applyFont="1" applyFill="1" applyBorder="1" applyAlignment="1">
      <alignment horizontal="right"/>
    </xf>
    <xf numFmtId="0" fontId="11" fillId="5" borderId="31" xfId="0" applyFont="1" applyFill="1" applyBorder="1" applyAlignment="1">
      <alignment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vertical="center"/>
    </xf>
    <xf numFmtId="0" fontId="11" fillId="5" borderId="33" xfId="0" applyFont="1" applyFill="1" applyBorder="1" applyAlignment="1">
      <alignment horizontal="center" vertical="center"/>
    </xf>
    <xf numFmtId="2" fontId="11" fillId="5" borderId="40" xfId="0" applyNumberFormat="1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vertical="center" wrapText="1"/>
    </xf>
    <xf numFmtId="3" fontId="11" fillId="0" borderId="30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0" fontId="16" fillId="0" borderId="3" xfId="2" applyFont="1" applyBorder="1" applyAlignment="1">
      <alignment horizontal="center" vertical="center"/>
    </xf>
    <xf numFmtId="1" fontId="7" fillId="0" borderId="35" xfId="2" applyNumberFormat="1" applyFont="1" applyFill="1" applyBorder="1" applyAlignment="1">
      <alignment horizontal="center" vertical="center" wrapText="1"/>
    </xf>
    <xf numFmtId="1" fontId="12" fillId="0" borderId="35" xfId="2" applyNumberFormat="1" applyFont="1" applyFill="1" applyBorder="1" applyAlignment="1">
      <alignment vertical="center" wrapText="1"/>
    </xf>
    <xf numFmtId="0" fontId="11" fillId="0" borderId="35" xfId="2" applyFont="1" applyFill="1" applyBorder="1" applyAlignment="1">
      <alignment horizontal="center" vertical="center" wrapText="1"/>
    </xf>
    <xf numFmtId="3" fontId="11" fillId="0" borderId="44" xfId="2" applyNumberFormat="1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top" wrapText="1"/>
    </xf>
    <xf numFmtId="0" fontId="16" fillId="0" borderId="8" xfId="2" applyFont="1" applyBorder="1" applyAlignment="1">
      <alignment horizontal="center" vertical="center"/>
    </xf>
    <xf numFmtId="0" fontId="11" fillId="2" borderId="7" xfId="2" applyFont="1" applyFill="1" applyBorder="1" applyAlignment="1">
      <alignment horizontal="center" vertical="center" wrapText="1"/>
    </xf>
    <xf numFmtId="0" fontId="16" fillId="0" borderId="7" xfId="2" applyFont="1" applyBorder="1" applyAlignment="1">
      <alignment horizontal="left"/>
    </xf>
    <xf numFmtId="0" fontId="16" fillId="0" borderId="38" xfId="2" applyFont="1" applyBorder="1" applyAlignment="1">
      <alignment horizontal="center"/>
    </xf>
    <xf numFmtId="2" fontId="19" fillId="0" borderId="30" xfId="2" applyNumberFormat="1" applyFont="1" applyBorder="1"/>
    <xf numFmtId="0" fontId="11" fillId="3" borderId="47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49" fontId="9" fillId="3" borderId="48" xfId="0" applyNumberFormat="1" applyFont="1" applyFill="1" applyBorder="1" applyAlignment="1">
      <alignment horizontal="left" vertical="center" wrapText="1"/>
    </xf>
    <xf numFmtId="0" fontId="11" fillId="3" borderId="48" xfId="0" applyFont="1" applyFill="1" applyBorder="1" applyAlignment="1">
      <alignment horizontal="center" wrapText="1"/>
    </xf>
    <xf numFmtId="4" fontId="11" fillId="3" borderId="40" xfId="0" applyNumberFormat="1" applyFont="1" applyFill="1" applyBorder="1" applyAlignment="1">
      <alignment horizontal="center" wrapText="1"/>
    </xf>
    <xf numFmtId="0" fontId="16" fillId="0" borderId="8" xfId="0" applyFont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1" fontId="12" fillId="0" borderId="35" xfId="0" applyNumberFormat="1" applyFont="1" applyFill="1" applyBorder="1" applyAlignment="1">
      <alignment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left" vertical="center" wrapText="1"/>
    </xf>
    <xf numFmtId="49" fontId="11" fillId="4" borderId="5" xfId="1" applyNumberFormat="1" applyFont="1" applyFill="1" applyBorder="1" applyAlignment="1">
      <alignment horizontal="left" vertical="center" wrapText="1"/>
    </xf>
    <xf numFmtId="49" fontId="11" fillId="4" borderId="6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 applyProtection="1">
      <alignment horizontal="left" vertical="center" wrapText="1"/>
      <protection locked="0"/>
    </xf>
    <xf numFmtId="0" fontId="11" fillId="2" borderId="5" xfId="0" applyFont="1" applyFill="1" applyBorder="1" applyAlignment="1" applyProtection="1">
      <alignment horizontal="left" vertical="center" wrapText="1"/>
      <protection locked="0"/>
    </xf>
    <xf numFmtId="0" fontId="11" fillId="2" borderId="6" xfId="0" applyFont="1" applyFill="1" applyBorder="1" applyAlignment="1" applyProtection="1">
      <alignment horizontal="left" vertical="center" wrapText="1"/>
      <protection locked="0"/>
    </xf>
    <xf numFmtId="0" fontId="16" fillId="0" borderId="4" xfId="2" applyFont="1" applyBorder="1" applyAlignment="1">
      <alignment horizontal="left" vertical="center" wrapText="1"/>
    </xf>
    <xf numFmtId="0" fontId="16" fillId="0" borderId="5" xfId="2" applyFont="1" applyBorder="1" applyAlignment="1">
      <alignment horizontal="left" vertical="center" wrapText="1"/>
    </xf>
    <xf numFmtId="0" fontId="16" fillId="0" borderId="6" xfId="2" applyFont="1" applyBorder="1" applyAlignment="1">
      <alignment horizontal="left" vertical="center" wrapText="1"/>
    </xf>
    <xf numFmtId="0" fontId="11" fillId="2" borderId="49" xfId="0" applyFont="1" applyFill="1" applyBorder="1" applyAlignment="1">
      <alignment horizontal="left" vertical="center" wrapText="1"/>
    </xf>
    <xf numFmtId="0" fontId="11" fillId="2" borderId="50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left" vertical="center" wrapText="1"/>
    </xf>
    <xf numFmtId="1" fontId="20" fillId="0" borderId="4" xfId="0" applyNumberFormat="1" applyFont="1" applyFill="1" applyBorder="1" applyAlignment="1">
      <alignment vertical="center" wrapText="1"/>
    </xf>
    <xf numFmtId="1" fontId="20" fillId="0" borderId="5" xfId="0" applyNumberFormat="1" applyFont="1" applyFill="1" applyBorder="1" applyAlignment="1">
      <alignment vertical="center" wrapText="1"/>
    </xf>
    <xf numFmtId="1" fontId="20" fillId="0" borderId="6" xfId="0" applyNumberFormat="1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49" fontId="11" fillId="0" borderId="5" xfId="0" applyNumberFormat="1" applyFont="1" applyFill="1" applyBorder="1" applyAlignment="1">
      <alignment vertical="center" wrapText="1"/>
    </xf>
    <xf numFmtId="49" fontId="11" fillId="0" borderId="6" xfId="0" applyNumberFormat="1" applyFont="1" applyFill="1" applyBorder="1" applyAlignment="1">
      <alignment vertical="center" wrapText="1"/>
    </xf>
    <xf numFmtId="49" fontId="11" fillId="2" borderId="4" xfId="0" applyNumberFormat="1" applyFont="1" applyFill="1" applyBorder="1" applyAlignment="1">
      <alignment horizontal="left" vertical="top" wrapText="1"/>
    </xf>
    <xf numFmtId="49" fontId="11" fillId="2" borderId="5" xfId="0" applyNumberFormat="1" applyFont="1" applyFill="1" applyBorder="1" applyAlignment="1">
      <alignment horizontal="left" vertical="top" wrapText="1"/>
    </xf>
    <xf numFmtId="49" fontId="11" fillId="2" borderId="6" xfId="0" applyNumberFormat="1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49" fontId="11" fillId="2" borderId="5" xfId="0" applyNumberFormat="1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7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left"/>
    </xf>
    <xf numFmtId="0" fontId="13" fillId="4" borderId="6" xfId="0" applyFont="1" applyFill="1" applyBorder="1" applyAlignment="1">
      <alignment horizontal="left"/>
    </xf>
    <xf numFmtId="49" fontId="17" fillId="2" borderId="7" xfId="0" applyNumberFormat="1" applyFont="1" applyFill="1" applyBorder="1" applyAlignment="1">
      <alignment horizontal="left" vertical="center" wrapText="1"/>
    </xf>
    <xf numFmtId="49" fontId="17" fillId="2" borderId="30" xfId="0" applyNumberFormat="1" applyFont="1" applyFill="1" applyBorder="1" applyAlignment="1">
      <alignment horizontal="left" vertical="center" wrapText="1"/>
    </xf>
    <xf numFmtId="49" fontId="14" fillId="2" borderId="4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left" vertical="center" wrapText="1" shrinkToFit="1"/>
    </xf>
    <xf numFmtId="49" fontId="11" fillId="2" borderId="5" xfId="0" applyNumberFormat="1" applyFont="1" applyFill="1" applyBorder="1" applyAlignment="1">
      <alignment horizontal="left" vertical="center" wrapText="1" shrinkToFit="1"/>
    </xf>
    <xf numFmtId="49" fontId="11" fillId="2" borderId="6" xfId="0" applyNumberFormat="1" applyFont="1" applyFill="1" applyBorder="1" applyAlignment="1">
      <alignment horizontal="left" vertical="center" wrapText="1" shrinkToFit="1"/>
    </xf>
    <xf numFmtId="0" fontId="11" fillId="0" borderId="52" xfId="0" applyNumberFormat="1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left" vertical="center" wrapText="1"/>
    </xf>
    <xf numFmtId="4" fontId="9" fillId="2" borderId="18" xfId="0" applyNumberFormat="1" applyFont="1" applyFill="1" applyBorder="1" applyAlignment="1">
      <alignment horizontal="right" vertical="center"/>
    </xf>
    <xf numFmtId="0" fontId="16" fillId="2" borderId="7" xfId="0" applyFont="1" applyFill="1" applyBorder="1" applyAlignment="1">
      <alignment horizontal="left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view="pageBreakPreview" zoomScaleNormal="100" zoomScaleSheetLayoutView="100" workbookViewId="0">
      <selection activeCell="I61" sqref="I61"/>
    </sheetView>
  </sheetViews>
  <sheetFormatPr defaultRowHeight="15" x14ac:dyDescent="0.25"/>
  <cols>
    <col min="1" max="1" width="8" customWidth="1"/>
    <col min="2" max="2" width="14" customWidth="1"/>
    <col min="3" max="3" width="72.5703125" customWidth="1"/>
    <col min="4" max="4" width="10.5703125" customWidth="1"/>
    <col min="5" max="5" width="11.7109375" customWidth="1"/>
  </cols>
  <sheetData>
    <row r="1" spans="1:5" ht="27.75" thickTop="1" x14ac:dyDescent="0.25">
      <c r="A1" s="173" t="s">
        <v>0</v>
      </c>
      <c r="B1" s="174"/>
      <c r="C1" s="174"/>
      <c r="D1" s="174"/>
      <c r="E1" s="175"/>
    </row>
    <row r="2" spans="1:5" ht="19.5" customHeight="1" x14ac:dyDescent="0.25">
      <c r="A2" s="176" t="s">
        <v>1</v>
      </c>
      <c r="B2" s="177"/>
      <c r="C2" s="178" t="s">
        <v>14</v>
      </c>
      <c r="D2" s="179"/>
      <c r="E2" s="1"/>
    </row>
    <row r="3" spans="1:5" ht="16.5" x14ac:dyDescent="0.25">
      <c r="A3" s="176" t="s">
        <v>2</v>
      </c>
      <c r="B3" s="180"/>
      <c r="C3" s="181" t="s">
        <v>3</v>
      </c>
      <c r="D3" s="182"/>
      <c r="E3" s="2"/>
    </row>
    <row r="4" spans="1:5" x14ac:dyDescent="0.25">
      <c r="A4" s="183" t="s">
        <v>4</v>
      </c>
      <c r="B4" s="186" t="s">
        <v>5</v>
      </c>
      <c r="C4" s="188" t="s">
        <v>6</v>
      </c>
      <c r="D4" s="190" t="s">
        <v>7</v>
      </c>
      <c r="E4" s="191"/>
    </row>
    <row r="5" spans="1:5" hidden="1" x14ac:dyDescent="0.25">
      <c r="A5" s="184"/>
      <c r="B5" s="186"/>
      <c r="C5" s="188"/>
      <c r="D5" s="192"/>
      <c r="E5" s="193"/>
    </row>
    <row r="6" spans="1:5" ht="17.25" customHeight="1" thickBot="1" x14ac:dyDescent="0.3">
      <c r="A6" s="185"/>
      <c r="B6" s="187"/>
      <c r="C6" s="189"/>
      <c r="D6" s="3" t="s">
        <v>8</v>
      </c>
      <c r="E6" s="4" t="s">
        <v>9</v>
      </c>
    </row>
    <row r="7" spans="1:5" ht="16.5" thickTop="1" thickBot="1" x14ac:dyDescent="0.3">
      <c r="A7" s="5">
        <v>1</v>
      </c>
      <c r="B7" s="6">
        <v>2</v>
      </c>
      <c r="C7" s="7" t="s">
        <v>10</v>
      </c>
      <c r="D7" s="8">
        <v>4</v>
      </c>
      <c r="E7" s="9">
        <v>5</v>
      </c>
    </row>
    <row r="8" spans="1:5" ht="21" customHeight="1" thickTop="1" thickBot="1" x14ac:dyDescent="0.3">
      <c r="A8" s="10"/>
      <c r="B8" s="11" t="s">
        <v>11</v>
      </c>
      <c r="C8" s="12" t="s">
        <v>12</v>
      </c>
      <c r="D8" s="13" t="s">
        <v>13</v>
      </c>
      <c r="E8" s="14" t="s">
        <v>13</v>
      </c>
    </row>
    <row r="9" spans="1:5" ht="49.5" customHeight="1" x14ac:dyDescent="0.25">
      <c r="A9" s="15"/>
      <c r="B9" s="16" t="s">
        <v>15</v>
      </c>
      <c r="C9" s="17" t="s">
        <v>16</v>
      </c>
      <c r="D9" s="18" t="s">
        <v>13</v>
      </c>
      <c r="E9" s="19" t="s">
        <v>13</v>
      </c>
    </row>
    <row r="10" spans="1:5" x14ac:dyDescent="0.25">
      <c r="A10" s="20">
        <v>1</v>
      </c>
      <c r="B10" s="21" t="s">
        <v>17</v>
      </c>
      <c r="C10" s="170" t="s">
        <v>18</v>
      </c>
      <c r="D10" s="171"/>
      <c r="E10" s="172"/>
    </row>
    <row r="11" spans="1:5" ht="21.75" customHeight="1" x14ac:dyDescent="0.25">
      <c r="A11" s="20"/>
      <c r="B11" s="21" t="s">
        <v>19</v>
      </c>
      <c r="C11" s="22" t="s">
        <v>21</v>
      </c>
      <c r="D11" s="23" t="s">
        <v>20</v>
      </c>
      <c r="E11" s="24">
        <f>0.237</f>
        <v>0.23699999999999999</v>
      </c>
    </row>
    <row r="12" spans="1:5" ht="45.75" customHeight="1" x14ac:dyDescent="0.25">
      <c r="A12" s="25"/>
      <c r="B12" s="26" t="s">
        <v>22</v>
      </c>
      <c r="C12" s="27" t="s">
        <v>23</v>
      </c>
      <c r="D12" s="28" t="s">
        <v>13</v>
      </c>
      <c r="E12" s="29" t="s">
        <v>13</v>
      </c>
    </row>
    <row r="13" spans="1:5" x14ac:dyDescent="0.25">
      <c r="A13" s="30">
        <v>2</v>
      </c>
      <c r="B13" s="33" t="s">
        <v>24</v>
      </c>
      <c r="C13" s="194" t="s">
        <v>112</v>
      </c>
      <c r="D13" s="195"/>
      <c r="E13" s="196"/>
    </row>
    <row r="14" spans="1:5" ht="45" x14ac:dyDescent="0.25">
      <c r="A14" s="30"/>
      <c r="B14" s="34" t="s">
        <v>26</v>
      </c>
      <c r="C14" s="35" t="s">
        <v>28</v>
      </c>
      <c r="D14" s="36" t="s">
        <v>27</v>
      </c>
      <c r="E14" s="37">
        <v>4</v>
      </c>
    </row>
    <row r="15" spans="1:5" x14ac:dyDescent="0.25">
      <c r="A15" s="30">
        <v>3</v>
      </c>
      <c r="B15" s="33" t="s">
        <v>24</v>
      </c>
      <c r="C15" s="194" t="s">
        <v>113</v>
      </c>
      <c r="D15" s="195"/>
      <c r="E15" s="196"/>
    </row>
    <row r="16" spans="1:5" ht="45.75" thickBot="1" x14ac:dyDescent="0.3">
      <c r="A16" s="30"/>
      <c r="B16" s="34" t="s">
        <v>26</v>
      </c>
      <c r="C16" s="35" t="s">
        <v>29</v>
      </c>
      <c r="D16" s="36" t="s">
        <v>27</v>
      </c>
      <c r="E16" s="38">
        <v>3</v>
      </c>
    </row>
    <row r="17" spans="1:9" ht="17.25" customHeight="1" thickBot="1" x14ac:dyDescent="0.3">
      <c r="A17" s="39"/>
      <c r="B17" s="40" t="s">
        <v>30</v>
      </c>
      <c r="C17" s="41" t="s">
        <v>31</v>
      </c>
      <c r="D17" s="42" t="s">
        <v>13</v>
      </c>
      <c r="E17" s="43" t="s">
        <v>13</v>
      </c>
    </row>
    <row r="18" spans="1:9" ht="32.25" customHeight="1" x14ac:dyDescent="0.25">
      <c r="A18" s="44"/>
      <c r="B18" s="45" t="s">
        <v>32</v>
      </c>
      <c r="C18" s="46" t="s">
        <v>33</v>
      </c>
      <c r="D18" s="47" t="s">
        <v>13</v>
      </c>
      <c r="E18" s="48" t="s">
        <v>13</v>
      </c>
    </row>
    <row r="19" spans="1:9" ht="33.75" customHeight="1" x14ac:dyDescent="0.25">
      <c r="A19" s="49">
        <v>4</v>
      </c>
      <c r="B19" s="50" t="s">
        <v>34</v>
      </c>
      <c r="C19" s="197" t="s">
        <v>35</v>
      </c>
      <c r="D19" s="197"/>
      <c r="E19" s="198"/>
    </row>
    <row r="20" spans="1:9" ht="30" x14ac:dyDescent="0.25">
      <c r="A20" s="51"/>
      <c r="B20" s="31" t="s">
        <v>118</v>
      </c>
      <c r="C20" s="209" t="s">
        <v>111</v>
      </c>
      <c r="D20" s="52" t="s">
        <v>36</v>
      </c>
      <c r="E20" s="53">
        <f>990.37</f>
        <v>990.37</v>
      </c>
    </row>
    <row r="21" spans="1:9" ht="28.5" x14ac:dyDescent="0.25">
      <c r="A21" s="54"/>
      <c r="B21" s="55" t="s">
        <v>37</v>
      </c>
      <c r="C21" s="199" t="s">
        <v>38</v>
      </c>
      <c r="D21" s="200"/>
      <c r="E21" s="201"/>
    </row>
    <row r="22" spans="1:9" ht="24" customHeight="1" x14ac:dyDescent="0.25">
      <c r="A22" s="49">
        <v>5</v>
      </c>
      <c r="B22" s="56" t="s">
        <v>39</v>
      </c>
      <c r="C22" s="170" t="s">
        <v>40</v>
      </c>
      <c r="D22" s="171"/>
      <c r="E22" s="172"/>
    </row>
    <row r="23" spans="1:9" ht="30.75" thickBot="1" x14ac:dyDescent="0.3">
      <c r="A23" s="57"/>
      <c r="B23" s="33" t="s">
        <v>118</v>
      </c>
      <c r="C23" s="90" t="s">
        <v>41</v>
      </c>
      <c r="D23" s="58" t="s">
        <v>36</v>
      </c>
      <c r="E23" s="59">
        <v>2.52</v>
      </c>
    </row>
    <row r="24" spans="1:9" ht="15.75" thickBot="1" x14ac:dyDescent="0.3">
      <c r="A24" s="39"/>
      <c r="B24" s="60" t="s">
        <v>42</v>
      </c>
      <c r="C24" s="41" t="s">
        <v>43</v>
      </c>
      <c r="D24" s="61" t="s">
        <v>13</v>
      </c>
      <c r="E24" s="62" t="s">
        <v>13</v>
      </c>
      <c r="H24" t="s">
        <v>58</v>
      </c>
      <c r="I24">
        <v>1361</v>
      </c>
    </row>
    <row r="25" spans="1:9" ht="42.75" x14ac:dyDescent="0.25">
      <c r="A25" s="63"/>
      <c r="B25" s="16" t="s">
        <v>44</v>
      </c>
      <c r="C25" s="17" t="s">
        <v>45</v>
      </c>
      <c r="D25" s="64" t="s">
        <v>13</v>
      </c>
      <c r="E25" s="65" t="s">
        <v>13</v>
      </c>
      <c r="H25" t="s">
        <v>59</v>
      </c>
      <c r="I25">
        <v>316.39999999999998</v>
      </c>
    </row>
    <row r="26" spans="1:9" ht="15.75" customHeight="1" x14ac:dyDescent="0.25">
      <c r="A26" s="66">
        <v>6</v>
      </c>
      <c r="B26" s="31" t="s">
        <v>46</v>
      </c>
      <c r="C26" s="158" t="s">
        <v>47</v>
      </c>
      <c r="D26" s="159"/>
      <c r="E26" s="160"/>
      <c r="H26" t="s">
        <v>60</v>
      </c>
      <c r="I26">
        <v>85.6</v>
      </c>
    </row>
    <row r="27" spans="1:9" ht="15.75" customHeight="1" x14ac:dyDescent="0.25">
      <c r="A27" s="20"/>
      <c r="B27" s="67" t="s">
        <v>19</v>
      </c>
      <c r="C27" s="141" t="s">
        <v>48</v>
      </c>
      <c r="D27" s="23" t="s">
        <v>27</v>
      </c>
      <c r="E27" s="68">
        <v>1</v>
      </c>
      <c r="H27" t="s">
        <v>61</v>
      </c>
      <c r="I27">
        <v>13</v>
      </c>
    </row>
    <row r="28" spans="1:9" ht="15.75" customHeight="1" x14ac:dyDescent="0.25">
      <c r="A28" s="69">
        <v>7</v>
      </c>
      <c r="B28" s="70" t="s">
        <v>46</v>
      </c>
      <c r="C28" s="142" t="s">
        <v>49</v>
      </c>
      <c r="D28" s="71"/>
      <c r="E28" s="72"/>
    </row>
    <row r="29" spans="1:9" ht="15.75" customHeight="1" x14ac:dyDescent="0.25">
      <c r="A29" s="69"/>
      <c r="B29" s="70" t="s">
        <v>19</v>
      </c>
      <c r="C29" s="142" t="s">
        <v>48</v>
      </c>
      <c r="D29" s="70" t="s">
        <v>27</v>
      </c>
      <c r="E29" s="73">
        <v>1</v>
      </c>
    </row>
    <row r="30" spans="1:9" ht="15.75" customHeight="1" x14ac:dyDescent="0.25">
      <c r="A30" s="74">
        <v>8</v>
      </c>
      <c r="B30" s="75" t="s">
        <v>46</v>
      </c>
      <c r="C30" s="76" t="s">
        <v>50</v>
      </c>
      <c r="D30" s="77"/>
      <c r="E30" s="78"/>
    </row>
    <row r="31" spans="1:9" ht="15.75" customHeight="1" thickBot="1" x14ac:dyDescent="0.3">
      <c r="A31" s="69"/>
      <c r="B31" s="79" t="s">
        <v>19</v>
      </c>
      <c r="C31" s="80" t="s">
        <v>51</v>
      </c>
      <c r="D31" s="79" t="s">
        <v>27</v>
      </c>
      <c r="E31" s="81">
        <v>5</v>
      </c>
    </row>
    <row r="32" spans="1:9" ht="15.75" thickBot="1" x14ac:dyDescent="0.3">
      <c r="A32" s="39"/>
      <c r="B32" s="60" t="s">
        <v>52</v>
      </c>
      <c r="C32" s="41" t="s">
        <v>53</v>
      </c>
      <c r="D32" s="61" t="s">
        <v>13</v>
      </c>
      <c r="E32" s="62" t="s">
        <v>13</v>
      </c>
    </row>
    <row r="33" spans="1:5" ht="42.75" x14ac:dyDescent="0.25">
      <c r="A33" s="82"/>
      <c r="B33" s="16" t="s">
        <v>54</v>
      </c>
      <c r="C33" s="17" t="s">
        <v>55</v>
      </c>
      <c r="D33" s="18" t="s">
        <v>13</v>
      </c>
      <c r="E33" s="83" t="s">
        <v>13</v>
      </c>
    </row>
    <row r="34" spans="1:5" ht="17.25" customHeight="1" x14ac:dyDescent="0.25">
      <c r="A34" s="20">
        <v>9</v>
      </c>
      <c r="B34" s="33" t="s">
        <v>109</v>
      </c>
      <c r="C34" s="161" t="s">
        <v>56</v>
      </c>
      <c r="D34" s="162"/>
      <c r="E34" s="163"/>
    </row>
    <row r="35" spans="1:5" ht="30" x14ac:dyDescent="0.25">
      <c r="A35" s="84"/>
      <c r="B35" s="31" t="s">
        <v>19</v>
      </c>
      <c r="C35" s="85" t="s">
        <v>62</v>
      </c>
      <c r="D35" s="86" t="s">
        <v>57</v>
      </c>
      <c r="E35" s="59">
        <f>1361+316.4+85.6+13</f>
        <v>1776</v>
      </c>
    </row>
    <row r="36" spans="1:5" ht="42.75" x14ac:dyDescent="0.25">
      <c r="A36" s="118"/>
      <c r="B36" s="119" t="s">
        <v>86</v>
      </c>
      <c r="C36" s="120" t="s">
        <v>87</v>
      </c>
      <c r="D36" s="121" t="s">
        <v>13</v>
      </c>
      <c r="E36" s="122" t="s">
        <v>13</v>
      </c>
    </row>
    <row r="37" spans="1:5" ht="20.25" customHeight="1" x14ac:dyDescent="0.25">
      <c r="A37" s="118">
        <v>10</v>
      </c>
      <c r="B37" s="123" t="s">
        <v>88</v>
      </c>
      <c r="C37" s="152" t="s">
        <v>89</v>
      </c>
      <c r="D37" s="153"/>
      <c r="E37" s="154"/>
    </row>
    <row r="38" spans="1:5" ht="30" x14ac:dyDescent="0.25">
      <c r="A38" s="124"/>
      <c r="B38" s="125" t="s">
        <v>19</v>
      </c>
      <c r="C38" s="126" t="s">
        <v>85</v>
      </c>
      <c r="D38" s="127" t="s">
        <v>57</v>
      </c>
      <c r="E38" s="128">
        <f>13</f>
        <v>13</v>
      </c>
    </row>
    <row r="39" spans="1:5" ht="57" x14ac:dyDescent="0.25">
      <c r="A39" s="49"/>
      <c r="B39" s="87" t="s">
        <v>63</v>
      </c>
      <c r="C39" s="88" t="s">
        <v>64</v>
      </c>
      <c r="D39" s="31" t="s">
        <v>13</v>
      </c>
      <c r="E39" s="89" t="s">
        <v>13</v>
      </c>
    </row>
    <row r="40" spans="1:5" ht="29.25" customHeight="1" x14ac:dyDescent="0.25">
      <c r="A40" s="49">
        <v>11</v>
      </c>
      <c r="B40" s="31" t="s">
        <v>65</v>
      </c>
      <c r="C40" s="164" t="s">
        <v>66</v>
      </c>
      <c r="D40" s="165"/>
      <c r="E40" s="166"/>
    </row>
    <row r="41" spans="1:5" ht="30" x14ac:dyDescent="0.25">
      <c r="A41" s="49"/>
      <c r="B41" s="31" t="s">
        <v>19</v>
      </c>
      <c r="C41" s="90" t="s">
        <v>68</v>
      </c>
      <c r="D41" s="23" t="s">
        <v>67</v>
      </c>
      <c r="E41" s="59">
        <f>316.4</f>
        <v>316.39999999999998</v>
      </c>
    </row>
    <row r="42" spans="1:5" ht="57" x14ac:dyDescent="0.25">
      <c r="A42" s="91"/>
      <c r="B42" s="92" t="s">
        <v>69</v>
      </c>
      <c r="C42" s="93" t="s">
        <v>70</v>
      </c>
      <c r="D42" s="94" t="s">
        <v>13</v>
      </c>
      <c r="E42" s="95" t="s">
        <v>13</v>
      </c>
    </row>
    <row r="43" spans="1:5" ht="17.25" customHeight="1" x14ac:dyDescent="0.25">
      <c r="A43" s="96">
        <v>12</v>
      </c>
      <c r="B43" s="97" t="s">
        <v>71</v>
      </c>
      <c r="C43" s="167" t="s">
        <v>72</v>
      </c>
      <c r="D43" s="168"/>
      <c r="E43" s="169"/>
    </row>
    <row r="44" spans="1:5" ht="30" x14ac:dyDescent="0.25">
      <c r="A44" s="98"/>
      <c r="B44" s="99" t="s">
        <v>19</v>
      </c>
      <c r="C44" s="100" t="s">
        <v>73</v>
      </c>
      <c r="D44" s="101" t="s">
        <v>67</v>
      </c>
      <c r="E44" s="102">
        <f>1361*1</f>
        <v>1361</v>
      </c>
    </row>
    <row r="45" spans="1:5" x14ac:dyDescent="0.25">
      <c r="A45" s="96">
        <v>13</v>
      </c>
      <c r="B45" s="97" t="s">
        <v>71</v>
      </c>
      <c r="C45" s="167" t="s">
        <v>108</v>
      </c>
      <c r="D45" s="168"/>
      <c r="E45" s="169"/>
    </row>
    <row r="46" spans="1:5" ht="30" x14ac:dyDescent="0.25">
      <c r="A46" s="98"/>
      <c r="B46" s="99" t="s">
        <v>19</v>
      </c>
      <c r="C46" s="100" t="s">
        <v>74</v>
      </c>
      <c r="D46" s="101" t="s">
        <v>67</v>
      </c>
      <c r="E46" s="102">
        <f>85.6*1</f>
        <v>85.6</v>
      </c>
    </row>
    <row r="47" spans="1:5" ht="42.75" x14ac:dyDescent="0.25">
      <c r="A47" s="69"/>
      <c r="B47" s="103" t="s">
        <v>75</v>
      </c>
      <c r="C47" s="104" t="s">
        <v>76</v>
      </c>
      <c r="D47" s="94" t="s">
        <v>13</v>
      </c>
      <c r="E47" s="105" t="s">
        <v>13</v>
      </c>
    </row>
    <row r="48" spans="1:5" ht="20.25" customHeight="1" x14ac:dyDescent="0.25">
      <c r="A48" s="69">
        <v>14</v>
      </c>
      <c r="B48" s="70" t="s">
        <v>77</v>
      </c>
      <c r="C48" s="146" t="s">
        <v>78</v>
      </c>
      <c r="D48" s="147"/>
      <c r="E48" s="148"/>
    </row>
    <row r="49" spans="1:5" ht="30" x14ac:dyDescent="0.25">
      <c r="A49" s="69"/>
      <c r="B49" s="70" t="s">
        <v>19</v>
      </c>
      <c r="C49" s="106" t="s">
        <v>73</v>
      </c>
      <c r="D49" s="107" t="s">
        <v>67</v>
      </c>
      <c r="E49" s="108">
        <f>1361</f>
        <v>1361</v>
      </c>
    </row>
    <row r="50" spans="1:5" x14ac:dyDescent="0.25">
      <c r="A50" s="69">
        <v>15</v>
      </c>
      <c r="B50" s="70" t="s">
        <v>77</v>
      </c>
      <c r="C50" s="146" t="s">
        <v>107</v>
      </c>
      <c r="D50" s="147"/>
      <c r="E50" s="148"/>
    </row>
    <row r="51" spans="1:5" ht="30.75" thickBot="1" x14ac:dyDescent="0.3">
      <c r="A51" s="69"/>
      <c r="B51" s="70" t="s">
        <v>19</v>
      </c>
      <c r="C51" s="106" t="s">
        <v>74</v>
      </c>
      <c r="D51" s="107" t="s">
        <v>67</v>
      </c>
      <c r="E51" s="108">
        <f>85.6</f>
        <v>85.6</v>
      </c>
    </row>
    <row r="52" spans="1:5" ht="15.75" thickBot="1" x14ac:dyDescent="0.3">
      <c r="A52" s="109"/>
      <c r="B52" s="110" t="s">
        <v>79</v>
      </c>
      <c r="C52" s="111" t="s">
        <v>80</v>
      </c>
      <c r="D52" s="112" t="s">
        <v>13</v>
      </c>
      <c r="E52" s="113" t="s">
        <v>13</v>
      </c>
    </row>
    <row r="53" spans="1:5" ht="42.75" x14ac:dyDescent="0.25">
      <c r="A53" s="57"/>
      <c r="B53" s="114" t="s">
        <v>81</v>
      </c>
      <c r="C53" s="115" t="s">
        <v>82</v>
      </c>
      <c r="D53" s="33" t="s">
        <v>13</v>
      </c>
      <c r="E53" s="116" t="s">
        <v>13</v>
      </c>
    </row>
    <row r="54" spans="1:5" ht="30" customHeight="1" x14ac:dyDescent="0.25">
      <c r="A54" s="117">
        <v>16</v>
      </c>
      <c r="B54" s="31" t="s">
        <v>83</v>
      </c>
      <c r="C54" s="149" t="s">
        <v>114</v>
      </c>
      <c r="D54" s="150"/>
      <c r="E54" s="151"/>
    </row>
    <row r="55" spans="1:5" ht="30" x14ac:dyDescent="0.25">
      <c r="A55" s="117"/>
      <c r="B55" s="31" t="s">
        <v>19</v>
      </c>
      <c r="C55" s="85" t="s">
        <v>73</v>
      </c>
      <c r="D55" s="23" t="s">
        <v>67</v>
      </c>
      <c r="E55" s="59">
        <f>1361</f>
        <v>1361</v>
      </c>
    </row>
    <row r="56" spans="1:5" ht="30" customHeight="1" x14ac:dyDescent="0.25">
      <c r="A56" s="117">
        <v>17</v>
      </c>
      <c r="B56" s="31" t="s">
        <v>83</v>
      </c>
      <c r="C56" s="149" t="s">
        <v>84</v>
      </c>
      <c r="D56" s="150"/>
      <c r="E56" s="151"/>
    </row>
    <row r="57" spans="1:5" ht="30" x14ac:dyDescent="0.25">
      <c r="A57" s="117"/>
      <c r="B57" s="31" t="s">
        <v>19</v>
      </c>
      <c r="C57" s="85" t="s">
        <v>74</v>
      </c>
      <c r="D57" s="23" t="s">
        <v>67</v>
      </c>
      <c r="E57" s="59">
        <f>85.6</f>
        <v>85.6</v>
      </c>
    </row>
    <row r="58" spans="1:5" ht="30" customHeight="1" x14ac:dyDescent="0.25">
      <c r="A58" s="117">
        <v>18</v>
      </c>
      <c r="B58" s="31" t="s">
        <v>83</v>
      </c>
      <c r="C58" s="149" t="s">
        <v>115</v>
      </c>
      <c r="D58" s="150"/>
      <c r="E58" s="151"/>
    </row>
    <row r="59" spans="1:5" ht="30.75" thickBot="1" x14ac:dyDescent="0.3">
      <c r="A59" s="117"/>
      <c r="B59" s="31" t="s">
        <v>19</v>
      </c>
      <c r="C59" s="85" t="s">
        <v>85</v>
      </c>
      <c r="D59" s="23" t="s">
        <v>67</v>
      </c>
      <c r="E59" s="59">
        <f>13</f>
        <v>13</v>
      </c>
    </row>
    <row r="60" spans="1:5" ht="15.75" thickBot="1" x14ac:dyDescent="0.3">
      <c r="A60" s="109"/>
      <c r="B60" s="110" t="s">
        <v>99</v>
      </c>
      <c r="C60" s="111" t="s">
        <v>100</v>
      </c>
      <c r="D60" s="112" t="s">
        <v>13</v>
      </c>
      <c r="E60" s="113" t="s">
        <v>13</v>
      </c>
    </row>
    <row r="61" spans="1:5" ht="42.75" x14ac:dyDescent="0.25">
      <c r="A61" s="137"/>
      <c r="B61" s="87" t="s">
        <v>101</v>
      </c>
      <c r="C61" s="88" t="s">
        <v>102</v>
      </c>
      <c r="D61" s="28" t="s">
        <v>13</v>
      </c>
      <c r="E61" s="29" t="s">
        <v>13</v>
      </c>
    </row>
    <row r="62" spans="1:5" ht="30" customHeight="1" x14ac:dyDescent="0.25">
      <c r="A62" s="137">
        <v>19</v>
      </c>
      <c r="B62" s="31" t="s">
        <v>110</v>
      </c>
      <c r="C62" s="202" t="s">
        <v>116</v>
      </c>
      <c r="D62" s="203"/>
      <c r="E62" s="204"/>
    </row>
    <row r="63" spans="1:5" ht="45" x14ac:dyDescent="0.25">
      <c r="A63" s="137"/>
      <c r="B63" s="31" t="s">
        <v>26</v>
      </c>
      <c r="C63" s="138" t="s">
        <v>29</v>
      </c>
      <c r="D63" s="139" t="s">
        <v>103</v>
      </c>
      <c r="E63" s="32">
        <f>3</f>
        <v>3</v>
      </c>
    </row>
    <row r="64" spans="1:5" x14ac:dyDescent="0.25">
      <c r="A64" s="137">
        <v>20</v>
      </c>
      <c r="B64" s="31" t="s">
        <v>110</v>
      </c>
      <c r="C64" s="202" t="s">
        <v>117</v>
      </c>
      <c r="D64" s="203"/>
      <c r="E64" s="204"/>
    </row>
    <row r="65" spans="1:5" ht="45.75" thickBot="1" x14ac:dyDescent="0.3">
      <c r="A65" s="137"/>
      <c r="B65" s="31" t="s">
        <v>26</v>
      </c>
      <c r="C65" s="138" t="s">
        <v>28</v>
      </c>
      <c r="D65" s="28" t="s">
        <v>103</v>
      </c>
      <c r="E65" s="32">
        <v>4</v>
      </c>
    </row>
    <row r="66" spans="1:5" ht="15.75" thickBot="1" x14ac:dyDescent="0.3">
      <c r="A66" s="129"/>
      <c r="B66" s="130" t="s">
        <v>90</v>
      </c>
      <c r="C66" s="131" t="s">
        <v>91</v>
      </c>
      <c r="D66" s="132" t="s">
        <v>13</v>
      </c>
      <c r="E66" s="133" t="s">
        <v>13</v>
      </c>
    </row>
    <row r="67" spans="1:5" ht="42.75" x14ac:dyDescent="0.25">
      <c r="A67" s="63"/>
      <c r="B67" s="16" t="s">
        <v>104</v>
      </c>
      <c r="C67" s="140" t="s">
        <v>105</v>
      </c>
      <c r="D67" s="18" t="s">
        <v>13</v>
      </c>
      <c r="E67" s="19" t="s">
        <v>13</v>
      </c>
    </row>
    <row r="68" spans="1:5" ht="31.5" customHeight="1" x14ac:dyDescent="0.25">
      <c r="A68" s="134">
        <v>21</v>
      </c>
      <c r="B68" s="135" t="s">
        <v>92</v>
      </c>
      <c r="C68" s="155" t="s">
        <v>93</v>
      </c>
      <c r="D68" s="156"/>
      <c r="E68" s="157"/>
    </row>
    <row r="69" spans="1:5" ht="30" x14ac:dyDescent="0.25">
      <c r="A69" s="49"/>
      <c r="B69" s="31" t="s">
        <v>19</v>
      </c>
      <c r="C69" s="85" t="s">
        <v>106</v>
      </c>
      <c r="D69" s="23" t="s">
        <v>25</v>
      </c>
      <c r="E69" s="59">
        <f>541</f>
        <v>541</v>
      </c>
    </row>
    <row r="70" spans="1:5" ht="51" customHeight="1" x14ac:dyDescent="0.25">
      <c r="A70" s="20"/>
      <c r="B70" s="114" t="s">
        <v>94</v>
      </c>
      <c r="C70" s="115" t="s">
        <v>95</v>
      </c>
      <c r="D70" s="33" t="s">
        <v>13</v>
      </c>
      <c r="E70" s="136" t="s">
        <v>13</v>
      </c>
    </row>
    <row r="71" spans="1:5" x14ac:dyDescent="0.25">
      <c r="A71" s="20">
        <v>22</v>
      </c>
      <c r="B71" s="31" t="s">
        <v>96</v>
      </c>
      <c r="C71" s="143" t="s">
        <v>97</v>
      </c>
      <c r="D71" s="144"/>
      <c r="E71" s="145"/>
    </row>
    <row r="72" spans="1:5" ht="30.75" thickBot="1" x14ac:dyDescent="0.3">
      <c r="A72" s="205"/>
      <c r="B72" s="206" t="s">
        <v>19</v>
      </c>
      <c r="C72" s="207" t="s">
        <v>98</v>
      </c>
      <c r="D72" s="206" t="s">
        <v>25</v>
      </c>
      <c r="E72" s="208">
        <v>30</v>
      </c>
    </row>
    <row r="73" spans="1:5" ht="15.75" thickTop="1" x14ac:dyDescent="0.25"/>
  </sheetData>
  <mergeCells count="30">
    <mergeCell ref="C22:E22"/>
    <mergeCell ref="A1:E1"/>
    <mergeCell ref="A2:B2"/>
    <mergeCell ref="C2:D2"/>
    <mergeCell ref="A3:B3"/>
    <mergeCell ref="C3:D3"/>
    <mergeCell ref="A4:A6"/>
    <mergeCell ref="B4:B6"/>
    <mergeCell ref="C4:C6"/>
    <mergeCell ref="D4:E5"/>
    <mergeCell ref="C10:E10"/>
    <mergeCell ref="C13:E13"/>
    <mergeCell ref="C15:E15"/>
    <mergeCell ref="C19:E19"/>
    <mergeCell ref="C21:E21"/>
    <mergeCell ref="C37:E37"/>
    <mergeCell ref="C68:E68"/>
    <mergeCell ref="C26:E26"/>
    <mergeCell ref="C34:E34"/>
    <mergeCell ref="C40:E40"/>
    <mergeCell ref="C43:E43"/>
    <mergeCell ref="C45:E45"/>
    <mergeCell ref="C48:E48"/>
    <mergeCell ref="C62:E62"/>
    <mergeCell ref="C64:E64"/>
    <mergeCell ref="C71:E71"/>
    <mergeCell ref="C50:E50"/>
    <mergeCell ref="C54:E54"/>
    <mergeCell ref="C56:E56"/>
    <mergeCell ref="C58:E5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2018-03-05T11:00:33Z</dcterms:modified>
</cp:coreProperties>
</file>